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2"/>
  </bookViews>
  <sheets>
    <sheet name="Equip e Uniformes" sheetId="1" state="hidden" r:id="rId2"/>
    <sheet name="RESUMO" sheetId="2" state="visible" r:id="rId3"/>
    <sheet name="Analista administrativo Pleno" sheetId="3" state="visible" r:id="rId4"/>
    <sheet name="Assistente administrativo" sheetId="4" state="visible" r:id="rId5"/>
    <sheet name="Assistente adm - insalubre" sheetId="5" state="visible" r:id="rId6"/>
    <sheet name="Recepcionista" sheetId="6" state="visible" r:id="rId7"/>
    <sheet name="Recepcionista - insalubre" sheetId="7" state="visible" r:id="rId8"/>
    <sheet name="Supervisor" sheetId="8" state="visible" r:id="rId9"/>
    <sheet name="Uniforme" sheetId="9" state="visible" r:id="rId10"/>
    <sheet name="Vale alimentação e transporte" sheetId="10" state="visible" r:id="rId11"/>
  </sheets>
  <definedNames>
    <definedName function="false" hidden="false" localSheetId="2" name="_xlnm.Print_Area" vbProcedure="false">'Analista administrativo Pleno'!$B$2:$E$117</definedName>
    <definedName function="false" hidden="false" localSheetId="2" name="_xlnm.Print_Titles" vbProcedure="false">'Analista administrativo Pleno'!$22:$23</definedName>
    <definedName function="false" hidden="false" localSheetId="4" name="_xlnm.Print_Area" vbProcedure="false">'Assistente adm - insalubre'!$B$2:$E$119</definedName>
    <definedName function="false" hidden="false" localSheetId="4" name="_xlnm.Print_Titles" vbProcedure="false">'Assistente adm - insalubre'!$23:$24</definedName>
    <definedName function="false" hidden="false" localSheetId="3" name="_xlnm.Print_Area" vbProcedure="false">'Assistente administrativo'!$B$2:$E$117</definedName>
    <definedName function="false" hidden="false" localSheetId="3" name="_xlnm.Print_Titles" vbProcedure="false">'Assistente administrativo'!$22:$23</definedName>
    <definedName function="false" hidden="false" localSheetId="5" name="_xlnm.Print_Area" vbProcedure="false">Recepcionista!$B$2:$E$117</definedName>
    <definedName function="false" hidden="false" localSheetId="5" name="_xlnm.Print_Titles" vbProcedure="false">Recepcionista!$22:$23</definedName>
    <definedName function="false" hidden="false" localSheetId="6" name="_xlnm.Print_Area" vbProcedure="false">'Recepcionista - insalubre'!$B$2:$E$119</definedName>
    <definedName function="false" hidden="false" localSheetId="6" name="_xlnm.Print_Titles" vbProcedure="false">'Recepcionista - insalubre'!$23:$24</definedName>
    <definedName function="false" hidden="false" localSheetId="1" name="_xlnm.Print_Area" vbProcedure="false">RESUMO!$B$2:$G$43</definedName>
    <definedName function="false" hidden="false" localSheetId="7" name="_xlnm.Print_Area" vbProcedure="false">Supervisor!$B$2:$E$117</definedName>
    <definedName function="false" hidden="false" localSheetId="7" name="_xlnm.Print_Titles" vbProcedure="false">Supervisor!$22:$23</definedName>
    <definedName function="false" hidden="false" localSheetId="8" name="_xlnm.Print_Area" vbProcedure="false">Uniforme!$B$2:$H$19</definedName>
    <definedName function="false" hidden="false" localSheetId="9" name="_xlnm.Print_Area" vbProcedure="false">'Vale alimentação e transporte'!$A$1:$H$17</definedName>
    <definedName function="false" hidden="false" name="AuxEnc." vbProcedure="false">#REF!</definedName>
    <definedName function="false" hidden="false" name="Auxílio_Alimentação" vbProcedure="false">#REF!</definedName>
    <definedName function="false" hidden="false" name="cargozero" vbProcedure="false">#REF!</definedName>
    <definedName function="false" hidden="false" name="embranco" vbProcedure="false">#REF!</definedName>
    <definedName function="false" hidden="false" name="Excel_BuiltIn_Print_Area_1_1" vbProcedure="false">#REF!</definedName>
    <definedName function="false" hidden="false" name="Excel_BuiltIn_Print_Area_2" vbProcedure="false">#REF!</definedName>
    <definedName function="false" hidden="false" name="Excel_BuiltIn_Print_Area_3" vbProcedure="false">#REF!</definedName>
    <definedName function="false" hidden="false" name="Excel_BuiltIn_Print_Area_4" vbProcedure="false">#REF!</definedName>
    <definedName function="false" hidden="false" name="ISS" vbProcedure="false">#REF!</definedName>
    <definedName function="false" hidden="false" name="MEMCALC" vbProcedure="false">#REF!</definedName>
    <definedName function="false" hidden="false" name="novo" vbProcedure="false">#REF!</definedName>
    <definedName function="false" hidden="false" name="novocopia" vbProcedure="false">#REF!</definedName>
    <definedName function="false" hidden="false" name="PLANILHA" vbProcedure="false">#REF!</definedName>
    <definedName function="false" hidden="false" name="Preço_da_passagem" vbProcedure="false">#REF!</definedName>
    <definedName function="false" hidden="false" name="Remuneração" vbProcedure="false">#REF!</definedName>
    <definedName function="false" hidden="false" name="SALRT" vbProcedure="false">#REF!</definedName>
    <definedName function="false" hidden="false" name="SALRT1" vbProcedure="false">#REF!</definedName>
    <definedName function="false" hidden="false" name="SALRT2" vbProcedure="false">#REF!</definedName>
    <definedName function="false" hidden="false" name="SALRT3" vbProcedure="false">#REF!</definedName>
    <definedName function="false" hidden="false" name="SALRT4" vbProcedure="false">#REF!</definedName>
    <definedName function="false" hidden="false" name="Salário" vbProcedure="false">#REF!</definedName>
    <definedName function="false" hidden="false" name="UniformeMensageiro" vbProcedure="false">#REF!</definedName>
    <definedName function="false" hidden="false" name="UniformeMensageiros" vbProcedure="false">#REF!</definedName>
    <definedName function="false" hidden="false" name="UniformeRecepcionista" vbProcedure="false">#REF!</definedName>
    <definedName function="false" hidden="false" name="_1Excel_BuiltIn_Print_Area_1_1" vbProcedure="false">#REF!</definedName>
    <definedName function="false" hidden="false" localSheetId="2" name="AuxEnc." vbProcedure="false">#REF!</definedName>
    <definedName function="false" hidden="false" localSheetId="2" name="Auxílio_Alimentação" vbProcedure="false">#REF!</definedName>
    <definedName function="false" hidden="false" localSheetId="2" name="Excel_BuiltIn_Print_Area_1_1" vbProcedure="false">#REF!</definedName>
    <definedName function="false" hidden="false" localSheetId="2" name="Excel_BuiltIn_Print_Area_2" vbProcedure="false">#REF!</definedName>
    <definedName function="false" hidden="false" localSheetId="2" name="Excel_BuiltIn_Print_Area_3" vbProcedure="false">#REF!</definedName>
    <definedName function="false" hidden="false" localSheetId="2" name="Excel_BuiltIn_Print_Area_4" vbProcedure="false">#REF!</definedName>
    <definedName function="false" hidden="false" localSheetId="2" name="ISS" vbProcedure="false">#REF!</definedName>
    <definedName function="false" hidden="false" localSheetId="2" name="MEMCALC" vbProcedure="false">#REF!</definedName>
    <definedName function="false" hidden="false" localSheetId="2" name="PLANILHA" vbProcedure="false">#REF!</definedName>
    <definedName function="false" hidden="false" localSheetId="2" name="Preço_da_passagem" vbProcedure="false">#REF!</definedName>
    <definedName function="false" hidden="false" localSheetId="2" name="Remuneração" vbProcedure="false">#REF!</definedName>
    <definedName function="false" hidden="false" localSheetId="2" name="SALRT" vbProcedure="false">#REF!</definedName>
    <definedName function="false" hidden="false" localSheetId="2" name="SALRT1" vbProcedure="false">#REF!</definedName>
    <definedName function="false" hidden="false" localSheetId="2" name="SALRT2" vbProcedure="false">#REF!</definedName>
    <definedName function="false" hidden="false" localSheetId="2" name="SALRT3" vbProcedure="false">#REF!</definedName>
    <definedName function="false" hidden="false" localSheetId="2" name="SALRT4" vbProcedure="false">#REF!</definedName>
    <definedName function="false" hidden="false" localSheetId="2" name="Salário" vbProcedure="false">#REF!</definedName>
    <definedName function="false" hidden="false" localSheetId="2" name="UniformeMensageiro" vbProcedure="false">#REF!</definedName>
    <definedName function="false" hidden="false" localSheetId="2" name="UniformeMensageiros" vbProcedure="false">#REF!</definedName>
    <definedName function="false" hidden="false" localSheetId="2" name="UniformeRecepcionista" vbProcedure="false">#REF!</definedName>
    <definedName function="false" hidden="false" localSheetId="2" name="_1Excel_BuiltIn_Print_Area_1_1" vbProcedure="false">#REF!</definedName>
    <definedName function="false" hidden="false" localSheetId="3" name="AuxEnc." vbProcedure="false">#REF!</definedName>
    <definedName function="false" hidden="false" localSheetId="3" name="Auxílio_Alimentação" vbProcedure="false">#REF!</definedName>
    <definedName function="false" hidden="false" localSheetId="3" name="cargozero" vbProcedure="false">#REF!</definedName>
    <definedName function="false" hidden="false" localSheetId="3" name="embranco" vbProcedure="false">#REF!</definedName>
    <definedName function="false" hidden="false" localSheetId="3" name="Excel_BuiltIn_Print_Area_1_1" vbProcedure="false">#REF!</definedName>
    <definedName function="false" hidden="false" localSheetId="3" name="Excel_BuiltIn_Print_Area_2" vbProcedure="false">#REF!</definedName>
    <definedName function="false" hidden="false" localSheetId="3" name="Excel_BuiltIn_Print_Area_3" vbProcedure="false">#REF!</definedName>
    <definedName function="false" hidden="false" localSheetId="3" name="Excel_BuiltIn_Print_Area_4" vbProcedure="false">#REF!</definedName>
    <definedName function="false" hidden="false" localSheetId="3" name="ISS" vbProcedure="false">#REF!</definedName>
    <definedName function="false" hidden="false" localSheetId="3" name="MEMCALC" vbProcedure="false">#REF!</definedName>
    <definedName function="false" hidden="false" localSheetId="3" name="novo" vbProcedure="false">#REF!</definedName>
    <definedName function="false" hidden="false" localSheetId="3" name="novocopia" vbProcedure="false">#REF!</definedName>
    <definedName function="false" hidden="false" localSheetId="3" name="PLANILHA" vbProcedure="false">#REF!</definedName>
    <definedName function="false" hidden="false" localSheetId="3" name="Preço_da_passagem" vbProcedure="false">#REF!</definedName>
    <definedName function="false" hidden="false" localSheetId="3" name="Remuneração" vbProcedure="false">#REF!</definedName>
    <definedName function="false" hidden="false" localSheetId="3" name="SALRT" vbProcedure="false">#REF!</definedName>
    <definedName function="false" hidden="false" localSheetId="3" name="SALRT1" vbProcedure="false">#REF!</definedName>
    <definedName function="false" hidden="false" localSheetId="3" name="SALRT2" vbProcedure="false">#REF!</definedName>
    <definedName function="false" hidden="false" localSheetId="3" name="SALRT3" vbProcedure="false">#REF!</definedName>
    <definedName function="false" hidden="false" localSheetId="3" name="SALRT4" vbProcedure="false">#REF!</definedName>
    <definedName function="false" hidden="false" localSheetId="3" name="Salário" vbProcedure="false">#REF!</definedName>
    <definedName function="false" hidden="false" localSheetId="3" name="UniformeMensageiro" vbProcedure="false">#REF!</definedName>
    <definedName function="false" hidden="false" localSheetId="3" name="UniformeMensageiros" vbProcedure="false">#REF!</definedName>
    <definedName function="false" hidden="false" localSheetId="3" name="UniformeRecepcionista" vbProcedure="false">#REF!</definedName>
    <definedName function="false" hidden="false" localSheetId="3" name="_1Excel_BuiltIn_Print_Area_1_1" vbProcedure="false">#REF!</definedName>
    <definedName function="false" hidden="false" localSheetId="4" name="AuxEnc." vbProcedure="false">#REF!</definedName>
    <definedName function="false" hidden="false" localSheetId="4" name="Auxílio_Alimentação" vbProcedure="false">#REF!</definedName>
    <definedName function="false" hidden="false" localSheetId="4" name="cargozero" vbProcedure="false">#REF!</definedName>
    <definedName function="false" hidden="false" localSheetId="4" name="embranco" vbProcedure="false">#REF!</definedName>
    <definedName function="false" hidden="false" localSheetId="4" name="Excel_BuiltIn_Print_Area_1_1" vbProcedure="false">#REF!</definedName>
    <definedName function="false" hidden="false" localSheetId="4" name="Excel_BuiltIn_Print_Area_2" vbProcedure="false">#REF!</definedName>
    <definedName function="false" hidden="false" localSheetId="4" name="Excel_BuiltIn_Print_Area_3" vbProcedure="false">#REF!</definedName>
    <definedName function="false" hidden="false" localSheetId="4" name="Excel_BuiltIn_Print_Area_4" vbProcedure="false">#REF!</definedName>
    <definedName function="false" hidden="false" localSheetId="4" name="ISS" vbProcedure="false">#REF!</definedName>
    <definedName function="false" hidden="false" localSheetId="4" name="MEMCALC" vbProcedure="false">#REF!</definedName>
    <definedName function="false" hidden="false" localSheetId="4" name="novo" vbProcedure="false">#REF!</definedName>
    <definedName function="false" hidden="false" localSheetId="4" name="novocopia" vbProcedure="false">#REF!</definedName>
    <definedName function="false" hidden="false" localSheetId="4" name="PLANILHA" vbProcedure="false">#REF!</definedName>
    <definedName function="false" hidden="false" localSheetId="4" name="Preço_da_passagem" vbProcedure="false">#REF!</definedName>
    <definedName function="false" hidden="false" localSheetId="4" name="Remuneração" vbProcedure="false">#REF!</definedName>
    <definedName function="false" hidden="false" localSheetId="4" name="SALRT" vbProcedure="false">#REF!</definedName>
    <definedName function="false" hidden="false" localSheetId="4" name="SALRT1" vbProcedure="false">#REF!</definedName>
    <definedName function="false" hidden="false" localSheetId="4" name="SALRT2" vbProcedure="false">#REF!</definedName>
    <definedName function="false" hidden="false" localSheetId="4" name="SALRT3" vbProcedure="false">#REF!</definedName>
    <definedName function="false" hidden="false" localSheetId="4" name="SALRT4" vbProcedure="false">#REF!</definedName>
    <definedName function="false" hidden="false" localSheetId="4" name="Salário" vbProcedure="false">#REF!</definedName>
    <definedName function="false" hidden="false" localSheetId="4" name="UniformeMensageiro" vbProcedure="false">#REF!</definedName>
    <definedName function="false" hidden="false" localSheetId="4" name="UniformeMensageiros" vbProcedure="false">#REF!</definedName>
    <definedName function="false" hidden="false" localSheetId="4" name="UniformeRecepcionista" vbProcedure="false">#REF!</definedName>
    <definedName function="false" hidden="false" localSheetId="4" name="_1Excel_BuiltIn_Print_Area_1_1" vbProcedure="false">#REF!</definedName>
    <definedName function="false" hidden="false" localSheetId="6" name="AuxEnc." vbProcedure="false">#REF!</definedName>
    <definedName function="false" hidden="false" localSheetId="6" name="Auxílio_Alimentação" vbProcedure="false">#REF!</definedName>
    <definedName function="false" hidden="false" localSheetId="6" name="cargozero" vbProcedure="false">#REF!</definedName>
    <definedName function="false" hidden="false" localSheetId="6" name="embranco" vbProcedure="false">#REF!</definedName>
    <definedName function="false" hidden="false" localSheetId="6" name="Excel_BuiltIn_Print_Area_1_1" vbProcedure="false">#REF!</definedName>
    <definedName function="false" hidden="false" localSheetId="6" name="Excel_BuiltIn_Print_Area_2" vbProcedure="false">#REF!</definedName>
    <definedName function="false" hidden="false" localSheetId="6" name="Excel_BuiltIn_Print_Area_3" vbProcedure="false">#REF!</definedName>
    <definedName function="false" hidden="false" localSheetId="6" name="Excel_BuiltIn_Print_Area_4" vbProcedure="false">#REF!</definedName>
    <definedName function="false" hidden="false" localSheetId="6" name="ISS" vbProcedure="false">#REF!</definedName>
    <definedName function="false" hidden="false" localSheetId="6" name="MEMCALC" vbProcedure="false">#REF!</definedName>
    <definedName function="false" hidden="false" localSheetId="6" name="novo" vbProcedure="false">#REF!</definedName>
    <definedName function="false" hidden="false" localSheetId="6" name="novocopia" vbProcedure="false">#REF!</definedName>
    <definedName function="false" hidden="false" localSheetId="6" name="PLANILHA" vbProcedure="false">#REF!</definedName>
    <definedName function="false" hidden="false" localSheetId="6" name="Preço_da_passagem" vbProcedure="false">#REF!</definedName>
    <definedName function="false" hidden="false" localSheetId="6" name="Remuneração" vbProcedure="false">#REF!</definedName>
    <definedName function="false" hidden="false" localSheetId="6" name="SALRT" vbProcedure="false">#REF!</definedName>
    <definedName function="false" hidden="false" localSheetId="6" name="SALRT1" vbProcedure="false">#REF!</definedName>
    <definedName function="false" hidden="false" localSheetId="6" name="SALRT2" vbProcedure="false">#REF!</definedName>
    <definedName function="false" hidden="false" localSheetId="6" name="SALRT3" vbProcedure="false">#REF!</definedName>
    <definedName function="false" hidden="false" localSheetId="6" name="SALRT4" vbProcedure="false">#REF!</definedName>
    <definedName function="false" hidden="false" localSheetId="6" name="Salário" vbProcedure="false">#REF!</definedName>
    <definedName function="false" hidden="false" localSheetId="6" name="UniformeMensageiro" vbProcedure="false">#REF!</definedName>
    <definedName function="false" hidden="false" localSheetId="6" name="UniformeMensageiros" vbProcedure="false">#REF!</definedName>
    <definedName function="false" hidden="false" localSheetId="6" name="UniformeRecepcionista" vbProcedure="false">#REF!</definedName>
    <definedName function="false" hidden="false" localSheetId="6" name="_1Excel_BuiltIn_Print_Area_1_1" vbProcedure="false">#REF!</definedName>
    <definedName function="false" hidden="false" localSheetId="7" name="AuxEnc." vbProcedure="false">#REF!</definedName>
    <definedName function="false" hidden="false" localSheetId="7" name="Auxílio_Alimentação" vbProcedure="false">#REF!</definedName>
    <definedName function="false" hidden="false" localSheetId="7" name="cargozero" vbProcedure="false">#REF!</definedName>
    <definedName function="false" hidden="false" localSheetId="7" name="embranco" vbProcedure="false">#REF!</definedName>
    <definedName function="false" hidden="false" localSheetId="7" name="Excel_BuiltIn_Print_Area_1_1" vbProcedure="false">#REF!</definedName>
    <definedName function="false" hidden="false" localSheetId="7" name="Excel_BuiltIn_Print_Area_2" vbProcedure="false">#REF!</definedName>
    <definedName function="false" hidden="false" localSheetId="7" name="Excel_BuiltIn_Print_Area_3" vbProcedure="false">#REF!</definedName>
    <definedName function="false" hidden="false" localSheetId="7" name="Excel_BuiltIn_Print_Area_4" vbProcedure="false">#REF!</definedName>
    <definedName function="false" hidden="false" localSheetId="7" name="ISS" vbProcedure="false">#REF!</definedName>
    <definedName function="false" hidden="false" localSheetId="7" name="MEMCALC" vbProcedure="false">#REF!</definedName>
    <definedName function="false" hidden="false" localSheetId="7" name="novo" vbProcedure="false">#REF!</definedName>
    <definedName function="false" hidden="false" localSheetId="7" name="novocopia" vbProcedure="false">#REF!</definedName>
    <definedName function="false" hidden="false" localSheetId="7" name="PLANILHA" vbProcedure="false">#REF!</definedName>
    <definedName function="false" hidden="false" localSheetId="7" name="Preço_da_passagem" vbProcedure="false">#REF!</definedName>
    <definedName function="false" hidden="false" localSheetId="7" name="Remuneração" vbProcedure="false">#REF!</definedName>
    <definedName function="false" hidden="false" localSheetId="7" name="SALRT" vbProcedure="false">#REF!</definedName>
    <definedName function="false" hidden="false" localSheetId="7" name="SALRT1" vbProcedure="false">#REF!</definedName>
    <definedName function="false" hidden="false" localSheetId="7" name="SALRT2" vbProcedure="false">#REF!</definedName>
    <definedName function="false" hidden="false" localSheetId="7" name="SALRT3" vbProcedure="false">#REF!</definedName>
    <definedName function="false" hidden="false" localSheetId="7" name="SALRT4" vbProcedure="false">#REF!</definedName>
    <definedName function="false" hidden="false" localSheetId="7" name="Salário" vbProcedure="false">#REF!</definedName>
    <definedName function="false" hidden="false" localSheetId="7" name="UniformeMensageiro" vbProcedure="false">#REF!</definedName>
    <definedName function="false" hidden="false" localSheetId="7" name="UniformeMensageiros" vbProcedure="false">#REF!</definedName>
    <definedName function="false" hidden="false" localSheetId="7" name="UniformeRecepcionista" vbProcedure="false">#REF!</definedName>
    <definedName function="false" hidden="false" localSheetId="7" name="_1Excel_BuiltIn_Print_Area_1_1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<sst xmlns="http://schemas.openxmlformats.org/spreadsheetml/2006/main" count="1082" uniqueCount="253">
  <si>
    <t xml:space="preserve">Equipamentos</t>
  </si>
  <si>
    <t xml:space="preserve">Descrição</t>
  </si>
  <si>
    <t xml:space="preserve">Preço Unitário</t>
  </si>
  <si>
    <t xml:space="preserve">Qtde necessária por posto</t>
  </si>
  <si>
    <t xml:space="preserve">Depreciação</t>
  </si>
  <si>
    <t xml:space="preserve">Valor por posto</t>
  </si>
  <si>
    <t xml:space="preserve">Revólver calibre 38</t>
  </si>
  <si>
    <t xml:space="preserve">Munição calibre 38</t>
  </si>
  <si>
    <t xml:space="preserve">Coldre de couro axilar </t>
  </si>
  <si>
    <t xml:space="preserve">Baleiro</t>
  </si>
  <si>
    <t xml:space="preserve">Livro de ocorrências</t>
  </si>
  <si>
    <t xml:space="preserve">Lanterna recarregável</t>
  </si>
  <si>
    <t xml:space="preserve">Placa balística</t>
  </si>
  <si>
    <t xml:space="preserve">TOTAL DO EQUIPAMENTO</t>
  </si>
  <si>
    <t xml:space="preserve">TOTAL DA DEPRECIAÇÃO</t>
  </si>
  <si>
    <t xml:space="preserve">Uniformes</t>
  </si>
  <si>
    <t xml:space="preserve">Preço unitário</t>
  </si>
  <si>
    <t xml:space="preserve">Quantidade por efetivo</t>
  </si>
  <si>
    <t xml:space="preserve">Terno com emblema</t>
  </si>
  <si>
    <t xml:space="preserve">Gravata ou lenço p/ pescoço</t>
  </si>
  <si>
    <t xml:space="preserve">Camisa social de manga comprida </t>
  </si>
  <si>
    <t xml:space="preserve">Cinto de couro</t>
  </si>
  <si>
    <t xml:space="preserve">Par de sapatos</t>
  </si>
  <si>
    <t xml:space="preserve">Par de Meias/Meia Calça</t>
  </si>
  <si>
    <t xml:space="preserve">Pulôver</t>
  </si>
  <si>
    <t xml:space="preserve">Capa de chuva</t>
  </si>
  <si>
    <t xml:space="preserve">Crachá</t>
  </si>
  <si>
    <t xml:space="preserve">Capa de colete para placa balística</t>
  </si>
  <si>
    <t xml:space="preserve">TOTAL (por vigilante/mês)</t>
  </si>
  <si>
    <t xml:space="preserve">PROPOSTA COMERCIAL - PLANILHA DE CUSTOS ESTIMADOS E FORMAÇÃO DE PREÇOS</t>
  </si>
  <si>
    <r>
      <rPr>
        <sz val="11"/>
        <rFont val="Calibri"/>
        <family val="2"/>
        <charset val="1"/>
      </rPr>
      <t xml:space="preserve">Apresenta esta licitante, </t>
    </r>
    <r>
      <rPr>
        <b val="true"/>
        <sz val="11"/>
        <rFont val="Calibri"/>
        <family val="2"/>
        <charset val="1"/>
      </rPr>
      <t xml:space="preserve">por intermédio de seu representante legal</t>
    </r>
    <r>
      <rPr>
        <sz val="11"/>
        <rFont val="Calibri"/>
        <family val="2"/>
        <charset val="1"/>
      </rPr>
      <t xml:space="preserve">, proposta comercial para o </t>
    </r>
    <r>
      <rPr>
        <b val="true"/>
        <sz val="11"/>
        <rFont val="Calibri"/>
        <family val="2"/>
        <charset val="1"/>
      </rPr>
      <t xml:space="preserve">lote</t>
    </r>
    <r>
      <rPr>
        <sz val="11"/>
        <rFont val="Calibri"/>
        <family val="2"/>
        <charset val="1"/>
      </rPr>
      <t xml:space="preserve"> </t>
    </r>
    <r>
      <rPr>
        <b val="true"/>
        <sz val="11"/>
        <rFont val="Calibri"/>
        <family val="2"/>
        <charset val="1"/>
      </rPr>
      <t xml:space="preserve">único</t>
    </r>
    <r>
      <rPr>
        <sz val="11"/>
        <rFont val="Calibri"/>
        <family val="2"/>
        <charset val="1"/>
      </rPr>
      <t xml:space="preserve"> abaixo:</t>
    </r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</si>
  <si>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</si>
  <si>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</si>
  <si>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</si>
  <si>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</si>
  <si>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Inscrição estadual:</t>
  </si>
  <si>
    <t xml:space="preserve">Inscrição municipal:</t>
  </si>
  <si>
    <t xml:space="preserve">Endereço:</t>
  </si>
  <si>
    <t xml:space="preserve">CEP:</t>
  </si>
  <si>
    <t xml:space="preserve">Telefone:</t>
  </si>
  <si>
    <t xml:space="preserve">E-mail:</t>
  </si>
  <si>
    <t xml:space="preserve">Contato:</t>
  </si>
  <si>
    <t xml:space="preserve">DADOS BANCÁRIOS</t>
  </si>
  <si>
    <t xml:space="preserve">Banco:</t>
  </si>
  <si>
    <t xml:space="preserve">Agência:</t>
  </si>
  <si>
    <t xml:space="preserve">Conta corrente:</t>
  </si>
  <si>
    <t xml:space="preserve">DISCRIMINAÇÃO DOS SERVIÇOS (dados referentes à contratação)</t>
  </si>
  <si>
    <t xml:space="preserve">A. Data de apresentação da proposta</t>
  </si>
  <si>
    <t xml:space="preserve">B. Município/DF (local de execução dos serviços)</t>
  </si>
  <si>
    <t xml:space="preserve">Belo Horizonte/MG</t>
  </si>
  <si>
    <t xml:space="preserve">C. Ano do Acordo, Convenção Coletiva ou Sentença Normativa em Dissídio Coletivo</t>
  </si>
  <si>
    <t xml:space="preserve">D. Número de meses de execução contratual</t>
  </si>
  <si>
    <t xml:space="preserve">IDENTIFICAÇÃO DO SERVIÇO E CUSTOS TOTAIS</t>
  </si>
  <si>
    <t xml:space="preserve">Tipo de Serviço</t>
  </si>
  <si>
    <t xml:space="preserve">Módulo 1 -
 Remuneração</t>
  </si>
  <si>
    <t xml:space="preserve">Módulo 2 -
 Encargos e Benefícios</t>
  </si>
  <si>
    <t xml:space="preserve">Módulo 3 -
 Provisão para rescisão</t>
  </si>
  <si>
    <t xml:space="preserve">Módulo 4 -
 Insumos</t>
  </si>
  <si>
    <t xml:space="preserve">Módulo 5 -
 Custos indiretos, Lucros e Tributos</t>
  </si>
  <si>
    <t xml:space="preserve">Prestação de serviço contínuo de apoio administrativo (valores mensais)</t>
  </si>
  <si>
    <t xml:space="preserve">Subtotal (soma dos grupos 1 a 5)</t>
  </si>
  <si>
    <t xml:space="preserve">SUBTOTAL 24 MESES (soma dos grupos 1 a 5, multiplicado pelo número de meses do contrato)</t>
  </si>
  <si>
    <t xml:space="preserve">Valor máximo a ser pago de horas de serviço extraordinário, durante a vigência do contrato, limitado ao máximo de 2% do valor total da soma dos grupos 1, 2, 3, 4 e 5 multiplicado pelo número de meses do contrato. (Valor máximo a ser pago apenas em caso de ocorrência)</t>
  </si>
  <si>
    <t xml:space="preserve">Valor máximo a ser pago de horas de serviço noturno, durante a vigência do contrato, limitado ao máximo de 1% do valor total da soma dos grupos 1, 2, 3, 4 e 5 multiplicado pelo número de meses do contrato. (Valor máximo a ser pago apenas em caso de ocorrência)</t>
  </si>
  <si>
    <t xml:space="preserve">Valor máximo a ser pago com treinamentos, durante a vigência do contrato, limitado ao máximo de 1% do valor total da soma dos grupos 1, 2, 3, 4 e 5 multiplicado pelo número de meses do contrato. (Valor máximo a ser pago apenas em caso de ocorrência)</t>
  </si>
  <si>
    <t xml:space="preserve">VALOR GLOBAL TOTAL - 24 MESES</t>
  </si>
  <si>
    <t xml:space="preserve">OBSERVAÇÕES</t>
  </si>
  <si>
    <t xml:space="preserve">O serviço ofertado obedece a todas as condições estabelecidas no termo de referência, responsabilizando-se a licitante, com a entrega de sua proposta, pela veracidade desta informação.</t>
  </si>
  <si>
    <t xml:space="preserve">Nos valores ofertados pela licitante em sua proposta comercial já foram incluídos todos os encargos e custos diretos e indiretos necessários à completa e perfeita execução do serviço.</t>
  </si>
  <si>
    <t xml:space="preserve">Nos cálculos efetuados pela licitante foram consideradas, sempre, apenas as duas primeiras casas decimais, desprezando-se as casas decimais a partir da terceira, sem arredondamento.</t>
  </si>
  <si>
    <t xml:space="preserve">PRAZO DE VALIDADE DA PROPOSTA COMERCIAL - MÍNIMO 60 DIAS.</t>
  </si>
  <si>
    <t xml:space="preserve">Local:        </t>
  </si>
  <si>
    <t xml:space="preserve">Data:    </t>
  </si>
  <si>
    <t xml:space="preserve">Assinatura:</t>
  </si>
  <si>
    <t xml:space="preserve">    Representante legal da empresa/Responsável pela cotação</t>
  </si>
  <si>
    <t xml:space="preserve">                                                              </t>
  </si>
  <si>
    <t xml:space="preserve">PLANILHA DE CUSTOS ESTIMADOS E FORMAÇÃO DE PREÇOS</t>
  </si>
  <si>
    <t xml:space="preserve">Processo n.º</t>
  </si>
  <si>
    <t xml:space="preserve">Licitação n.º</t>
  </si>
  <si>
    <t xml:space="preserve">Data de apresentação da proposta</t>
  </si>
  <si>
    <t xml:space="preserve">Município/DF (local de execução dos serviços)</t>
  </si>
  <si>
    <t xml:space="preserve">Sindicato adotado</t>
  </si>
  <si>
    <t xml:space="preserve">Ano do Acordo, Convenção Coletiva ou Sentença Normativa em Dissídio Coletivo</t>
  </si>
  <si>
    <t xml:space="preserve">Nº de registro do Acordo no MTE</t>
  </si>
  <si>
    <t xml:space="preserve">Número de meses de execução contratual</t>
  </si>
  <si>
    <t xml:space="preserve">IDENTIFICAÇÃO DO CARGO</t>
  </si>
  <si>
    <t xml:space="preserve">Profissional</t>
  </si>
  <si>
    <t xml:space="preserve">Unidade de Medida</t>
  </si>
  <si>
    <t xml:space="preserve">Quantidade total a contratar</t>
  </si>
  <si>
    <t xml:space="preserve">Analista Administrativo Pleno</t>
  </si>
  <si>
    <t xml:space="preserve">Posto dia (8h)</t>
  </si>
  <si>
    <t xml:space="preserve">MÃO DE OBRA VINCULADA À EXECUÇÃO CONTRATUAL</t>
  </si>
  <si>
    <t xml:space="preserve">Dados complementares para composição dos custos referentes à mão de obra</t>
  </si>
  <si>
    <t xml:space="preserve">Classificação Brasileira de Ocupações (CBO)</t>
  </si>
  <si>
    <t xml:space="preserve">2523-05</t>
  </si>
  <si>
    <t xml:space="preserve">Salário previsto pela CMBH</t>
  </si>
  <si>
    <t xml:space="preserve">VALORES VIGENTES</t>
  </si>
  <si>
    <t xml:space="preserve">NATUREZA DO VALOR
(FIXADO PELA CMBH OU VARIÁVEL PELA LICITANTE)</t>
  </si>
  <si>
    <t xml:space="preserve">De 1º.01.2022 a 31.12.2022  (Proposta)</t>
  </si>
  <si>
    <t xml:space="preserve">GRUPO 1 - COMPOSIÇÃO DA REMUNERAÇÃO</t>
  </si>
  <si>
    <t xml:space="preserve">1.A. Salário base</t>
  </si>
  <si>
    <t xml:space="preserve">FIXO</t>
  </si>
  <si>
    <t xml:space="preserve">TOTAL DO GRUPO 1</t>
  </si>
  <si>
    <t xml:space="preserve">SOMA AUTOMÁTICA</t>
  </si>
  <si>
    <t xml:space="preserve">GRUPO 2 - ENCARGOS E BENEFÍCIOS ANUAIS, MENSAIS E DIÁRIOS</t>
  </si>
  <si>
    <t xml:space="preserve">SUBGRUPO 2.1 - Encargos Previdenciários, Fundo de Garantia por Tempo de Serviço (FGTS) e Outras Contribuições</t>
  </si>
  <si>
    <t xml:space="preserve">2.1.A. INSS</t>
  </si>
  <si>
    <t xml:space="preserve">2.1.B. Salário Educação</t>
  </si>
  <si>
    <t xml:space="preserve">2.1.C. Riscos Ambientais do Trabalho – RAT x FAP</t>
  </si>
  <si>
    <t xml:space="preserve">VARIÁVEL</t>
  </si>
  <si>
    <t xml:space="preserve">&gt; Informar alíquota do Rat ajustado conforme GFIP</t>
  </si>
  <si>
    <t xml:space="preserve">2.1.D. SESI/SESC</t>
  </si>
  <si>
    <t xml:space="preserve">2.1.E. SENAI/SENAC</t>
  </si>
  <si>
    <t xml:space="preserve">2.1.F. SEBRAE</t>
  </si>
  <si>
    <t xml:space="preserve">2.1.G. INCRA</t>
  </si>
  <si>
    <t xml:space="preserve">2.1.H. FGTS</t>
  </si>
  <si>
    <t xml:space="preserve">Total - SUBGRUPO 2.1 </t>
  </si>
  <si>
    <t xml:space="preserve">SUBGRUPO 2.2 - 13º Salário e Adicional de Férias</t>
  </si>
  <si>
    <t xml:space="preserve">2.2.A. 13º Salário</t>
  </si>
  <si>
    <t xml:space="preserve">2.2.B. Adicional de Férias (1/3 constitucional)</t>
  </si>
  <si>
    <t xml:space="preserve">Subtotal</t>
  </si>
  <si>
    <t xml:space="preserve">2.2.C. Incidência dos encargos do submódulo 2.2</t>
  </si>
  <si>
    <t xml:space="preserve">Total - SUBGRUPO 2.2</t>
  </si>
  <si>
    <t xml:space="preserve">SUBGRUPO 2.3 - Benefícios Mensais e Diários</t>
  </si>
  <si>
    <t xml:space="preserve">2.3.A. Vale-transporte</t>
  </si>
  <si>
    <t xml:space="preserve">&gt; Valor a ser preenchido na aba própria - referência automática</t>
  </si>
  <si>
    <t xml:space="preserve">2.3.A.1. Dedução - participação trabalhador no custeio</t>
  </si>
  <si>
    <t xml:space="preserve">2.3.B. Auxílio alimentação</t>
  </si>
  <si>
    <t xml:space="preserve">2.3.B.1. Dedução - participação trabalhador no custeio</t>
  </si>
  <si>
    <t xml:space="preserve">2.3.C. Outro previsto na CCT (especificar se houver)</t>
  </si>
  <si>
    <t xml:space="preserve">2.3.C.1. Dedução - participação trabalhador no custeio (se houver)</t>
  </si>
  <si>
    <t xml:space="preserve">2.3.D. Outro previsto na CCT (especificar se houver)</t>
  </si>
  <si>
    <t xml:space="preserve">2.3.D.1. Dedução - participação trabalhador no custeio (se houver)</t>
  </si>
  <si>
    <t xml:space="preserve">2.3.E. Outro previsto na CCT (especificar se houver)</t>
  </si>
  <si>
    <t xml:space="preserve">2.3.E.1. Dedução - participação trabalhador no custeio(se houver)</t>
  </si>
  <si>
    <t xml:space="preserve">2.3.F. Outro previsto na CCT (especificar se houver)</t>
  </si>
  <si>
    <t xml:space="preserve">2.3.F.1. Dedução - participação trabalhador no custeio(se houver)</t>
  </si>
  <si>
    <t xml:space="preserve">2.3.G. Outro previsto na CCT (especificar se houver)</t>
  </si>
  <si>
    <t xml:space="preserve">2.3.G.1. Dedução - participação trabalhador no custeio(se houver)</t>
  </si>
  <si>
    <t xml:space="preserve">2.3.H. Outro previsto na CCT (especificar se houver)</t>
  </si>
  <si>
    <t xml:space="preserve">2.3.H.1. Dedução - participação trabalhador no custeio(se houver)</t>
  </si>
  <si>
    <t xml:space="preserve">2.3.I. Outro previsto na CCT (especificar se houver)</t>
  </si>
  <si>
    <t xml:space="preserve">2.3.I.1. Dedução - participação trabalhador no custeio(se houver)</t>
  </si>
  <si>
    <t xml:space="preserve">2.3.J. Outro previsto na CCT (especificar se houver)</t>
  </si>
  <si>
    <t xml:space="preserve">2.3.J.1. Dedução - participação trabalhador no custeio(se houver)</t>
  </si>
  <si>
    <t xml:space="preserve">Total - SUBGRUPO 2.3</t>
  </si>
  <si>
    <t xml:space="preserve">TOTAL DO GRUPO 2</t>
  </si>
  <si>
    <t xml:space="preserve">GRUPO 3 - PROVISÃO PARA RESCISÃO</t>
  </si>
  <si>
    <t xml:space="preserve">3.A. Aviso Prévio Trabalhado (demissão de 100% da mão de obra ao final do contrato)</t>
  </si>
  <si>
    <t xml:space="preserve">3.B. Incidência dos encargos do submódulo 2.2 sobre o aviso prévio trabalhado</t>
  </si>
  <si>
    <t xml:space="preserve">3.C. Multa 40% do FGTS sobre aviso prévio trabalhado</t>
  </si>
  <si>
    <t xml:space="preserve">3.D. Aviso Prévio Indenizado (considerar taxa de rotatividade de 156%)</t>
  </si>
  <si>
    <t xml:space="preserve">3.E. Incidência do FGTS sobre o aviso prévio indenizado</t>
  </si>
  <si>
    <t xml:space="preserve">3.F. Multa 40% do FGTS sobre aviso prévio indenizado</t>
  </si>
  <si>
    <t xml:space="preserve">TOTAL DO GRUPO 3</t>
  </si>
  <si>
    <t xml:space="preserve">GRUPO 4 - INSUMOS DIVERSOS</t>
  </si>
  <si>
    <t xml:space="preserve">4.A. Uniformes</t>
  </si>
  <si>
    <t xml:space="preserve">TOTAL DO GRUPO 4</t>
  </si>
  <si>
    <t xml:space="preserve">VALOR TOTAL DOS GRUPOS 1+2+3+4</t>
  </si>
  <si>
    <t xml:space="preserve">GRUPO 5 - CUSTOS INDIRETOS, LUCRO E TRIBUTOS</t>
  </si>
  <si>
    <t xml:space="preserve">SUBGRUPO 5.1 - Custos indiretos + lucro</t>
  </si>
  <si>
    <t xml:space="preserve">5.1.A. Custos indiretos</t>
  </si>
  <si>
    <t xml:space="preserve">&gt; Informar percentual incidente sobre os grupos 1 a 5</t>
  </si>
  <si>
    <t xml:space="preserve">5.1.B. Lucro</t>
  </si>
  <si>
    <t xml:space="preserve">Total - SUBGRUPO 5.1</t>
  </si>
  <si>
    <t xml:space="preserve">VALOR TOTAL GRUPOS 1+2+3+4+SUBGRUPO 5.1</t>
  </si>
  <si>
    <t xml:space="preserve">SUBGRUPO 5.2 - Tributos</t>
  </si>
  <si>
    <t xml:space="preserve">5.2.A. PIS</t>
  </si>
  <si>
    <t xml:space="preserve">&gt; Informar percentual de acordo com regime de tributação</t>
  </si>
  <si>
    <t xml:space="preserve">5.2.B. COFINS</t>
  </si>
  <si>
    <t xml:space="preserve">5.2.C ISSQN ou ISS</t>
  </si>
  <si>
    <t xml:space="preserve">Total - SUBGRUPO 5.2</t>
  </si>
  <si>
    <t xml:space="preserve">TOTAL DO GRUPO 5</t>
  </si>
  <si>
    <t xml:space="preserve">QUADRO-RESUMO DO VALOR MENSAL DOS SERVIÇOS</t>
  </si>
  <si>
    <t xml:space="preserve">Valor total por empregado (Grupos 1 a 5)</t>
  </si>
  <si>
    <t xml:space="preserve">Quantidade de empregados</t>
  </si>
  <si>
    <t xml:space="preserve">VALOR TOTAL MENSAL DO SERVIÇO</t>
  </si>
  <si>
    <t xml:space="preserve">VALOR TOTAL ANUAL DO SERVIÇO</t>
  </si>
  <si>
    <t xml:space="preserve">VALOR TOTAL 24 MESES DO SERVIÇO</t>
  </si>
  <si>
    <t xml:space="preserve">PROVISÃO MENSAL NA CONTA VINCULADA</t>
  </si>
  <si>
    <t xml:space="preserve">13º salário </t>
  </si>
  <si>
    <t xml:space="preserve">Férias </t>
  </si>
  <si>
    <t xml:space="preserve">Incidência sobre 13º salário e férias </t>
  </si>
  <si>
    <t xml:space="preserve">&gt; Valor preenchido automaticamente conforme alíquota do Rat ajustado informado em C34</t>
  </si>
  <si>
    <t xml:space="preserve">Rescisão</t>
  </si>
  <si>
    <t xml:space="preserve">Valor mensal por trabalhador</t>
  </si>
  <si>
    <t xml:space="preserve">Quantidade de trabalhadores</t>
  </si>
  <si>
    <t xml:space="preserve">VALOR MENSAL A DEPOSITAR NA CONTA VINCULADA</t>
  </si>
  <si>
    <t xml:space="preserve">RAT ajustado</t>
  </si>
  <si>
    <t xml:space="preserve">Assistente Administrativo</t>
  </si>
  <si>
    <t xml:space="preserve">4110-10</t>
  </si>
  <si>
    <t xml:space="preserve">2.1.C. 08 Riscos Ambientais do Trabalho – RAT x FAP</t>
  </si>
  <si>
    <t xml:space="preserve">Assistente Administrativo - Insalubridade</t>
  </si>
  <si>
    <t xml:space="preserve">Base de cálculo do adicional de insalubridade</t>
  </si>
  <si>
    <t xml:space="preserve">1.B. Adicional Insalubridade - a ser pago apenas mediante caracterização da insalubridade,
mediante laudo técnico.</t>
  </si>
  <si>
    <t xml:space="preserve">&gt; Apenas estimativo, só haverá pagamento se for comprovada insalubridade</t>
  </si>
  <si>
    <t xml:space="preserve">&gt; Valor preenchido automaticamente conforme informado na planilha de assistente administrativo</t>
  </si>
  <si>
    <t xml:space="preserve">Recepcionista</t>
  </si>
  <si>
    <t xml:space="preserve">Posto dia (6h)</t>
  </si>
  <si>
    <t xml:space="preserve">4221-05</t>
  </si>
  <si>
    <t xml:space="preserve">QUADRO-RESUMO DO VALOR MENSAL E ANUAL DOS SERVIÇOS</t>
  </si>
  <si>
    <t xml:space="preserve">Recepcionista - Insalubridade</t>
  </si>
  <si>
    <t xml:space="preserve">&gt; Valor preenchido automaticamente conforme informado na planilha de recepcionista</t>
  </si>
  <si>
    <t xml:space="preserve">Supervisor</t>
  </si>
  <si>
    <t xml:space="preserve">Posto dia (7h)</t>
  </si>
  <si>
    <t xml:space="preserve">4101-05</t>
  </si>
  <si>
    <t xml:space="preserve">UNIFORME MASCULINO - COMPOSIÇÃO DO KIT POR EMPREGADO
(RECEPCIONISTA, ASSISTENTE ADMINSITRATIVO, ANALISTA ADMINISTRATIVO PLENO E SUPERVISOR)
A CMBH poderá solicitar, anualmente, o quantitativo máximo de 2 (DOIS) KITS de uniforme por empregado, sendo que cada kit será composto de todos os seguintes itens: </t>
  </si>
  <si>
    <t xml:space="preserve">Item do Kit</t>
  </si>
  <si>
    <t xml:space="preserve">Qtde. por Kit individual</t>
  </si>
  <si>
    <t xml:space="preserve">Peça</t>
  </si>
  <si>
    <t xml:space="preserve">Valor do Item do Kit R$</t>
  </si>
  <si>
    <t xml:space="preserve">Valor Máximo Anual por empregado R$</t>
  </si>
  <si>
    <t xml:space="preserve">Valor médio  Mensal apenas para estimativa e composição de preços R$</t>
  </si>
  <si>
    <t xml:space="preserve">2 (duas) unidades</t>
  </si>
  <si>
    <t xml:space="preserve">terno masculino</t>
  </si>
  <si>
    <t xml:space="preserve">Paletó: manga longa, gola lisa inteira, cor preta, tecido tropical, paletó forrado com tecido 100% poliéster na cor preta, bolsos embutido na parte externa, sendo 1 bolso de lenço na parte superior do paletó e 2 bolsos na parte inferior do paletó, bolsos forrados com tecido 100% poliéster, fechamento frontal com botões, ombreiras embutidas, botões nos punhos.
Confeccionar sob medida.
Calça: social, cor preta, tecido tropical, com passadores para cinto, com 2 bolsos laterais embutidos tipo faca (lado esquerdo/ direito), forrados com tecido 100% poliéster, e 2 bolsos traseiros, forrados com tecido 100% poliéster, a confeccionar sob medida.</t>
  </si>
  <si>
    <t xml:space="preserve">camisa masculina</t>
  </si>
  <si>
    <t xml:space="preserve">social, cor preta e branca (uma unidade de cada cor), tecido 100% tricoline, mangas longas, fechamento frontal por botões, fechamento dos punhos com botões, colarinho social, a confeccionar sob medida.</t>
  </si>
  <si>
    <t xml:space="preserve">gravata masculina</t>
  </si>
  <si>
    <t xml:space="preserve">social, cor vinho e azul marinho/escuro (uma unidade de cada cor), estampa lisa, sem nó permanente, modelo tradicional, para adulto em tamanho padrão.</t>
  </si>
  <si>
    <t xml:space="preserve">2 (dois) pares</t>
  </si>
  <si>
    <t xml:space="preserve">meia masculina</t>
  </si>
  <si>
    <t xml:space="preserve">social clássica, cor preta, 100% algodão, para adulto em tamanhos a serem confirmados quando da entrega.</t>
  </si>
  <si>
    <t xml:space="preserve">sapato masculino</t>
  </si>
  <si>
    <t xml:space="preserve">social, cor preta, em couro, solado em borracha antiderrapante, com cadarço, para adulto, em tamanhos a serem confirmados quando da entrega.</t>
  </si>
  <si>
    <t xml:space="preserve">CUSTO TOTAL POR EMPREGADO</t>
  </si>
  <si>
    <t xml:space="preserve">UNIFORME FEMININO - COMPOSIÇÃO DO KIT POR EMPREGADO
(RECEPCIONISTA, ASSISTENTE ADMINSITRATIVO, ANALISTA ADMINISTRATIVO PLENO E SUPERVISOR)
A CMBH poderá solicitar, anualmente, o quantitativo máximo de 2 (DOIS) KITS de uniforme por empregado, sendo que cada kit será composto de todos os seguintes itens: </t>
  </si>
  <si>
    <t xml:space="preserve">camisa feminina</t>
  </si>
  <si>
    <t xml:space="preserve">social, cor preta, tecido 100% tricoline, mangas longas, fechamento frontal por botões, fechamento dos punhos com botões, colarinho social, a confeccionar sob medida.</t>
  </si>
  <si>
    <t xml:space="preserve">1 (uma) unidade</t>
  </si>
  <si>
    <t xml:space="preserve">saia ou calça feminina (a escolha do solicitante)</t>
  </si>
  <si>
    <t xml:space="preserve">Calça: social, cor preta, tecido crepe (encorpado), com forro, com passadores para cinto, com 2 bolsos laterais embutidos tipo faca (lado esquerdo/ direito) forrados, 2 bolsos falsos traseiros forrados, a confeccionar sob medida.
Saia: social, cor preta, com comprimento abaixo do joelho, tecido crepe (encorpado), com forro de seda, cós fitado, bainha invisível, a confeccionar sob medida.</t>
  </si>
  <si>
    <t xml:space="preserve">sapato feminino</t>
  </si>
  <si>
    <t xml:space="preserve">social tipo scarpin, cor preta, salto com 3cm, em couro, solado antiderrapante, para adulto, em tamanhos a serem confirmados quando da entrega.</t>
  </si>
  <si>
    <t xml:space="preserve">4 (quatro) pares</t>
  </si>
  <si>
    <t xml:space="preserve">meia calça feminina</t>
  </si>
  <si>
    <t xml:space="preserve">meia calça para uso com saia e vestido, cor preta, tecido lycra, para adultos, em tamanhos a serem confirmados quando da entrega.</t>
  </si>
  <si>
    <t xml:space="preserve">blazer feminino</t>
  </si>
  <si>
    <t xml:space="preserve">social, manga longa, gola forrada do próprio tecido, cor preta, tecido crepe (encorpado), com forro de cetim, com fechamento frontal com botões,  2 bolsos externos forrados e embutidos, na parte inferior do blazer, ombreiras embutidas, botões nos punhos. Confeccionar sob medida.</t>
  </si>
  <si>
    <t xml:space="preserve">vestido feminino</t>
  </si>
  <si>
    <t xml:space="preserve">social, cor preta, tecido crepe (encorpado), com forro de seda, manga 3/4, com comprimento abaixo do joelho, bainha invisível, a confeccionar sob medida.</t>
  </si>
  <si>
    <t xml:space="preserve">VALE TRANSPORTE</t>
  </si>
  <si>
    <t xml:space="preserve">CARGO</t>
  </si>
  <si>
    <t xml:space="preserve">SALÁRIO BASE PARA DESCONTO</t>
  </si>
  <si>
    <t xml:space="preserve">VALOR DO VALE </t>
  </si>
  <si>
    <t xml:space="preserve">Nº DE VALES POR DIA</t>
  </si>
  <si>
    <t xml:space="preserve">QUANTIDADE DE DIAS TRABALHÁVEIS</t>
  </si>
  <si>
    <t xml:space="preserve">VALOR DO VALE TRANSPORTE A SER PAGO PELA CONTRATADA</t>
  </si>
  <si>
    <t xml:space="preserve">% DESCONTADO DO EMPREGADO</t>
  </si>
  <si>
    <t xml:space="preserve">VALOR DO VALE TRANSPORTE A SER PAGO PELA CMBH</t>
  </si>
  <si>
    <t xml:space="preserve">AUXÍLIO ALIMENTAÇÃO</t>
  </si>
  <si>
    <t xml:space="preserve">VALOR DO VALE ALIMENTAÇÃO</t>
  </si>
  <si>
    <t xml:space="preserve">VALOR DO VALE ALIMENTAÇÃO A SER PAGO PELA CONTRATADA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</si>
</sst>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(&quot;R$ &quot;* #,##0.00_);_(&quot;R$ &quot;* \(#,##0.00\);_(&quot;R$ &quot;* \-??_);_(@_)"/>
    <numFmt numFmtId="166" formatCode="_-&quot;R$ &quot;* #,##0.00_-;&quot;-R$ &quot;* #,##0.00_-;_-&quot;R$ &quot;* \-??_-;_-@_-"/>
    <numFmt numFmtId="167" formatCode="0%"/>
    <numFmt numFmtId="168" formatCode="_(* #,##0.00_);_(* \(#,##0.00\);_(* \-??_);_(@_)"/>
    <numFmt numFmtId="169" formatCode="_-* #,##0.00_-;\-* #,##0.00_-;_-* \-??_-;_-@_-"/>
    <numFmt numFmtId="170" formatCode="&quot;R$ &quot;#,##0.00"/>
    <numFmt numFmtId="171" formatCode="#,##0.00"/>
    <numFmt numFmtId="172" formatCode="d/m/yyyy"/>
    <numFmt numFmtId="173" formatCode="&quot;R$&quot;#,##0.00;[RED]&quot;-R$&quot;#,##0.00"/>
    <numFmt numFmtId="174" formatCode="&quot;R$ &quot;#,##0.00_);[RED]&quot;(R$ &quot;#,##0.00\)"/>
    <numFmt numFmtId="175" formatCode="0.000%"/>
    <numFmt numFmtId="176" formatCode="0.00%"/>
    <numFmt numFmtId="177" formatCode="#,##0.00;[RED]#,##0.00"/>
    <numFmt numFmtId="178" formatCode="0.0000"/>
    <numFmt numFmtId="179" formatCode="#,##0;[RED]#,##0"/>
    <numFmt numFmtId="180" formatCode="&quot;R$&quot;#,##0.00"/>
    <numFmt numFmtId="181" formatCode="General"/>
  </numFmts>
  <fonts count="3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sz val="9"/>
      <color rgb="FFFF0000"/>
      <name val="Geneva"/>
      <family val="0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3"/>
      <name val="Cambria"/>
      <family val="1"/>
      <charset val="1"/>
    </font>
    <font>
      <sz val="11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4"/>
      <name val="Cambria"/>
      <family val="1"/>
      <charset val="1"/>
    </font>
    <font>
      <sz val="9"/>
      <name val="Calibri"/>
      <family val="2"/>
      <charset val="1"/>
    </font>
    <font>
      <i val="true"/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sz val="8"/>
      <name val="Calibri"/>
      <family val="2"/>
      <charset val="1"/>
    </font>
    <font>
      <sz val="11"/>
      <name val="Arial"/>
      <family val="2"/>
      <charset val="1"/>
    </font>
    <font>
      <sz val="11"/>
      <name val="Calibri"/>
      <family val="1"/>
      <charset val="1"/>
    </font>
    <font>
      <b val="true"/>
      <sz val="10"/>
      <name val="Arial"/>
      <family val="2"/>
      <charset val="1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0CECE"/>
      </patternFill>
    </fill>
    <fill>
      <patternFill patternType="solid">
        <fgColor rgb="FF99CCFF"/>
        <bgColor rgb="FFC6D9F1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D9D9D9"/>
        <bgColor rgb="FFD0CECE"/>
      </patternFill>
    </fill>
    <fill>
      <patternFill patternType="solid">
        <fgColor rgb="FFFFFFFF"/>
        <bgColor rgb="FFFFFFCC"/>
      </patternFill>
    </fill>
    <fill>
      <patternFill patternType="solid">
        <fgColor rgb="FFA6A6A6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FF00"/>
        <bgColor rgb="FFFFCC00"/>
      </patternFill>
    </fill>
    <fill>
      <patternFill patternType="solid">
        <fgColor rgb="FFC6D9F1"/>
        <bgColor rgb="FFCCCCFF"/>
      </patternFill>
    </fill>
    <fill>
      <patternFill patternType="solid">
        <fgColor rgb="FFD0CECE"/>
        <bgColor rgb="FFD9D9D9"/>
      </patternFill>
    </fill>
  </fills>
  <borders count="4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medium"/>
      <top/>
      <bottom style="medium"/>
      <diagonal/>
    </border>
  </borders>
  <cellStyleXfs count="13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16" borderId="1" applyFont="true" applyBorder="true" applyAlignment="true" applyProtection="false">
      <alignment horizontal="general" vertical="bottom" textRotation="0" wrapText="false" indent="0" shrinkToFit="false"/>
    </xf>
    <xf numFmtId="164" fontId="8" fillId="16" borderId="1" applyFont="true" applyBorder="true" applyAlignment="true" applyProtection="false">
      <alignment horizontal="general" vertical="bottom" textRotation="0" wrapText="false" indent="0" shrinkToFit="false"/>
    </xf>
    <xf numFmtId="164" fontId="9" fillId="17" borderId="2" applyFont="true" applyBorder="true" applyAlignment="true" applyProtection="false">
      <alignment horizontal="general" vertical="bottom" textRotation="0" wrapText="false" indent="0" shrinkToFit="false"/>
    </xf>
    <xf numFmtId="164" fontId="9" fillId="17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0" fillId="0" borderId="3" applyFont="true" applyBorder="true" applyAlignment="true" applyProtection="false">
      <alignment horizontal="general" vertical="bottom" textRotation="0" wrapText="false" indent="0" shrinkToFit="false"/>
    </xf>
    <xf numFmtId="164" fontId="11" fillId="7" borderId="1" applyFont="true" applyBorder="true" applyAlignment="true" applyProtection="false">
      <alignment horizontal="general" vertical="bottom" textRotation="0" wrapText="false" indent="0" shrinkToFit="false"/>
    </xf>
    <xf numFmtId="164" fontId="11" fillId="7" borderId="1" applyFont="true" applyBorder="tru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4" fontId="12" fillId="3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18" borderId="0" applyFont="true" applyBorder="false" applyAlignment="true" applyProtection="false">
      <alignment horizontal="general" vertical="bottom" textRotation="0" wrapText="false" indent="0" shrinkToFit="false"/>
    </xf>
    <xf numFmtId="164" fontId="13" fillId="18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19" borderId="4" applyFont="true" applyBorder="true" applyAlignment="true" applyProtection="false">
      <alignment horizontal="general" vertical="bottom" textRotation="0" wrapText="false" indent="0" shrinkToFit="false"/>
    </xf>
    <xf numFmtId="164" fontId="0" fillId="19" borderId="4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16" borderId="5" applyFont="true" applyBorder="true" applyAlignment="true" applyProtection="false">
      <alignment horizontal="general" vertical="bottom" textRotation="0" wrapText="false" indent="0" shrinkToFit="false"/>
    </xf>
    <xf numFmtId="164" fontId="15" fillId="16" borderId="5" applyFont="true" applyBorder="tru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6" applyFont="true" applyBorder="true" applyAlignment="true" applyProtection="false">
      <alignment horizontal="general" vertical="bottom" textRotation="0" wrapText="false" indent="0" shrinkToFit="false"/>
    </xf>
    <xf numFmtId="164" fontId="18" fillId="0" borderId="6" applyFont="true" applyBorder="true" applyAlignment="true" applyProtection="false">
      <alignment horizontal="general" vertical="bottom" textRotation="0" wrapText="false" indent="0" shrinkToFit="false"/>
    </xf>
    <xf numFmtId="164" fontId="19" fillId="0" borderId="7" applyFont="true" applyBorder="true" applyAlignment="true" applyProtection="false">
      <alignment horizontal="general" vertical="bottom" textRotation="0" wrapText="false" indent="0" shrinkToFit="false"/>
    </xf>
    <xf numFmtId="164" fontId="19" fillId="0" borderId="7" applyFont="true" applyBorder="true" applyAlignment="true" applyProtection="false">
      <alignment horizontal="general" vertical="bottom" textRotation="0" wrapText="false" indent="0" shrinkToFit="false"/>
    </xf>
    <xf numFmtId="164" fontId="20" fillId="0" borderId="8" applyFont="true" applyBorder="true" applyAlignment="true" applyProtection="false">
      <alignment horizontal="general" vertical="bottom" textRotation="0" wrapText="false" indent="0" shrinkToFit="false"/>
    </xf>
    <xf numFmtId="164" fontId="20" fillId="0" borderId="8" applyFont="true" applyBorder="true" applyAlignment="true" applyProtection="false">
      <alignment horizontal="general" vertical="bottom" textRotation="0" wrapText="false" indent="0" shrinkToFit="false"/>
    </xf>
    <xf numFmtId="164" fontId="21" fillId="0" borderId="9" applyFont="true" applyBorder="true" applyAlignment="true" applyProtection="false">
      <alignment horizontal="general" vertical="bottom" textRotation="0" wrapText="false" indent="0" shrinkToFit="false"/>
    </xf>
    <xf numFmtId="164" fontId="21" fillId="0" borderId="9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1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2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  <xf numFmtId="164" fontId="5" fillId="23" borderId="0" applyFont="true" applyBorder="false" applyAlignment="true" applyProtection="false">
      <alignment horizontal="general" vertical="bottom" textRotation="0" wrapText="false" indent="0" shrinkToFit="false"/>
    </xf>
  </cellStyleXfs>
  <cellXfs count="2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24" fillId="2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4" fillId="2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2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3" fillId="26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6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3" fillId="2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23" fillId="2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6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26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6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2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5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2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5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5" fillId="21" borderId="19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5" fillId="21" borderId="11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5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1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2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29" fillId="21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4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4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24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25" fillId="0" borderId="11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25" fillId="0" borderId="2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25" fillId="0" borderId="2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5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5" fillId="25" borderId="2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25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25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21" borderId="2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5" fillId="25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1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7" fillId="25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1" fontId="25" fillId="2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5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24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9" fillId="24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2" fontId="29" fillId="25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1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9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2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24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4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4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25" fillId="2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4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9" fillId="2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5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5" fillId="21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5" fontId="29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9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1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2" fillId="25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5" fillId="21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25" fillId="21" borderId="23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2" fillId="0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24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25" borderId="3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4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25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5" fontId="25" fillId="2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5" fillId="2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5" fillId="25" borderId="3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9" fillId="2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5" borderId="2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9" fillId="25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9" fillId="27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9" fillId="27" borderId="3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3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5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1" borderId="1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29" fillId="24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5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6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9" fillId="26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0" borderId="2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7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1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5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1" borderId="3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4" fontId="25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6" fontId="29" fillId="24" borderId="4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9" fillId="2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3" fillId="25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4" fillId="25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8" fontId="34" fillId="25" borderId="0" xfId="7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4" fillId="25" borderId="0" xfId="77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5" borderId="2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2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5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4" fontId="29" fillId="2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4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5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9" fontId="25" fillId="2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8" borderId="2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9" fillId="28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8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1" fontId="29" fillId="28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9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5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9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0" fontId="29" fillId="29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5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2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5" fillId="3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3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25" fillId="2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25" borderId="4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3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25" borderId="2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6" fontId="2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29" fillId="2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29" fillId="25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27" borderId="3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29" fillId="27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9" fillId="2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25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25" fillId="25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2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2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7" fillId="25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2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31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7" fillId="21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1" fontId="27" fillId="25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26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27" fillId="26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71" fontId="2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7" fillId="27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7" fillId="2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7" fillId="2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81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1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81" fontId="0" fillId="0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81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1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Ênfase1 2 2" xfId="20"/>
    <cellStyle name="20% - Ênfase1 3 2" xfId="21"/>
    <cellStyle name="20% - Ênfase2 2 2" xfId="22"/>
    <cellStyle name="20% - Ênfase2 3 2" xfId="23"/>
    <cellStyle name="20% - Ênfase3 2 2" xfId="24"/>
    <cellStyle name="20% - Ênfase3 3 2" xfId="25"/>
    <cellStyle name="20% - Ênfase4 2 2" xfId="26"/>
    <cellStyle name="20% - Ênfase4 3 2" xfId="27"/>
    <cellStyle name="20% - Ênfase5 2 2" xfId="28"/>
    <cellStyle name="20% - Ênfase5 3 2" xfId="29"/>
    <cellStyle name="20% - Ênfase6 2 2" xfId="30"/>
    <cellStyle name="20% - Ênfase6 3 2" xfId="31"/>
    <cellStyle name="40% - Ênfase1 2 2" xfId="32"/>
    <cellStyle name="40% - Ênfase1 3 2" xfId="33"/>
    <cellStyle name="40% - Ênfase2 2 2" xfId="34"/>
    <cellStyle name="40% - Ênfase2 3 2" xfId="35"/>
    <cellStyle name="40% - Ênfase3 2 2" xfId="36"/>
    <cellStyle name="40% - Ênfase3 3 2" xfId="37"/>
    <cellStyle name="40% - Ênfase4 2 2" xfId="38"/>
    <cellStyle name="40% - Ênfase4 3 2" xfId="39"/>
    <cellStyle name="40% - Ênfase5 2 2" xfId="40"/>
    <cellStyle name="40% - Ênfase5 3 2" xfId="41"/>
    <cellStyle name="40% - Ênfase6 2 2" xfId="42"/>
    <cellStyle name="40% - Ênfase6 3 2" xfId="43"/>
    <cellStyle name="60% - Ênfase1 2 2" xfId="44"/>
    <cellStyle name="60% - Ênfase1 3 2" xfId="45"/>
    <cellStyle name="60% - Ênfase2 2 2" xfId="46"/>
    <cellStyle name="60% - Ênfase2 3 2" xfId="47"/>
    <cellStyle name="60% - Ênfase3 2 2" xfId="48"/>
    <cellStyle name="60% - Ênfase3 3 2" xfId="49"/>
    <cellStyle name="60% - Ênfase4 2 2" xfId="50"/>
    <cellStyle name="60% - Ênfase4 3 2" xfId="51"/>
    <cellStyle name="60% - Ênfase5 2 2" xfId="52"/>
    <cellStyle name="60% - Ênfase5 3 2" xfId="53"/>
    <cellStyle name="60% - Ênfase6 2 2" xfId="54"/>
    <cellStyle name="60% - Ênfase6 3 2" xfId="55"/>
    <cellStyle name="Bom 2 2" xfId="56"/>
    <cellStyle name="Bom 3 2" xfId="57"/>
    <cellStyle name="Cancel" xfId="58"/>
    <cellStyle name="Cálculo 2 2" xfId="59"/>
    <cellStyle name="Cálculo 3 2" xfId="60"/>
    <cellStyle name="Célula de Verificação 2 2" xfId="61"/>
    <cellStyle name="Célula de Verificação 3 2" xfId="62"/>
    <cellStyle name="Célula Vinculada 2 2" xfId="63"/>
    <cellStyle name="Célula Vinculada 3 2" xfId="64"/>
    <cellStyle name="Entrada 2 2" xfId="65"/>
    <cellStyle name="Entrada 3 2" xfId="66"/>
    <cellStyle name="Incorreto 2 2" xfId="67"/>
    <cellStyle name="Incorreto 3 2" xfId="68"/>
    <cellStyle name="Moeda 2" xfId="69"/>
    <cellStyle name="Moeda 3" xfId="70"/>
    <cellStyle name="Moeda 3 2" xfId="71"/>
    <cellStyle name="Moeda 4" xfId="72"/>
    <cellStyle name="Neutra 2 2" xfId="73"/>
    <cellStyle name="Neutra 3 2" xfId="74"/>
    <cellStyle name="Normal 10" xfId="75"/>
    <cellStyle name="Normal 2" xfId="76"/>
    <cellStyle name="Normal 2 2" xfId="77"/>
    <cellStyle name="Normal 2 3" xfId="78"/>
    <cellStyle name="Normal 2 4" xfId="79"/>
    <cellStyle name="Normal 3" xfId="80"/>
    <cellStyle name="Normal 3 2" xfId="81"/>
    <cellStyle name="Normal 3 3" xfId="82"/>
    <cellStyle name="Normal 3 4" xfId="83"/>
    <cellStyle name="Normal 4" xfId="84"/>
    <cellStyle name="Normal 5" xfId="85"/>
    <cellStyle name="Normal 6" xfId="86"/>
    <cellStyle name="Normal 6 2" xfId="87"/>
    <cellStyle name="Normal 6 2 2" xfId="88"/>
    <cellStyle name="Nota 2 2" xfId="89"/>
    <cellStyle name="Nota 3 2" xfId="90"/>
    <cellStyle name="Porcentagem 2" xfId="91"/>
    <cellStyle name="Porcentagem 3" xfId="92"/>
    <cellStyle name="Porcentagem 3 2" xfId="93"/>
    <cellStyle name="Porcentagem 4" xfId="94"/>
    <cellStyle name="Porcentagem 5" xfId="95"/>
    <cellStyle name="Porcentagem 5 2" xfId="96"/>
    <cellStyle name="Saída 2 2" xfId="97"/>
    <cellStyle name="Saída 3 2" xfId="98"/>
    <cellStyle name="Separador de milhares 10 2" xfId="99"/>
    <cellStyle name="Separador de milhares 2" xfId="100"/>
    <cellStyle name="Separador de milhares 2 2" xfId="101"/>
    <cellStyle name="Separador de milhares 3" xfId="102"/>
    <cellStyle name="Texto de Aviso 2 2" xfId="103"/>
    <cellStyle name="Texto de Aviso 3 2" xfId="104"/>
    <cellStyle name="Texto Explicativo 2 2" xfId="105"/>
    <cellStyle name="Texto Explicativo 3 2" xfId="106"/>
    <cellStyle name="Total 2 2" xfId="107"/>
    <cellStyle name="Total 3 2" xfId="108"/>
    <cellStyle name="Título 1 2 2" xfId="109"/>
    <cellStyle name="Título 1 3 2" xfId="110"/>
    <cellStyle name="Título 2 2 2" xfId="111"/>
    <cellStyle name="Título 2 3 2" xfId="112"/>
    <cellStyle name="Título 3 2 2" xfId="113"/>
    <cellStyle name="Título 3 3 2" xfId="114"/>
    <cellStyle name="Título 4 2 2" xfId="115"/>
    <cellStyle name="Título 4 3 2" xfId="116"/>
    <cellStyle name="Título 5 2" xfId="117"/>
    <cellStyle name="Título 6 2" xfId="118"/>
    <cellStyle name="Ênfase1 2 2" xfId="119"/>
    <cellStyle name="Ênfase1 3 2" xfId="120"/>
    <cellStyle name="Ênfase2 2 2" xfId="121"/>
    <cellStyle name="Ênfase2 3 2" xfId="122"/>
    <cellStyle name="Ênfase3 2 2" xfId="123"/>
    <cellStyle name="Ênfase3 3 2" xfId="124"/>
    <cellStyle name="Ênfase4 2 2" xfId="125"/>
    <cellStyle name="Ênfase4 3 2" xfId="126"/>
    <cellStyle name="Ênfase5 2 2" xfId="127"/>
    <cellStyle name="Ênfase5 3 2" xfId="128"/>
    <cellStyle name="Ênfase6 2 2" xfId="129"/>
    <cellStyle name="Ênfase6 3 2" xfId="13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C6D9F1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BFBFBF"/>
      <rgbColor rgb="FFFFCC00"/>
      <rgbColor rgb="FFFF9900"/>
      <rgbColor rgb="FFFF6600"/>
      <rgbColor rgb="FFD0CECE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0000"/>
    <pageSetUpPr fitToPage="false"/>
  </sheetPr>
  <dimension ref="A1:F2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8" activeCellId="0" sqref="C28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14"/>
    <col collapsed="false" customWidth="true" hidden="false" outlineLevel="0" max="2" min="2" style="1" width="22.86"/>
    <col collapsed="false" customWidth="true" hidden="false" outlineLevel="0" max="3" min="3" style="1" width="14.01"/>
    <col collapsed="false" customWidth="true" hidden="false" outlineLevel="0" max="4" min="4" style="1" width="12.14"/>
    <col collapsed="false" customWidth="true" hidden="false" outlineLevel="0" max="5" min="5" style="1" width="13.14"/>
    <col collapsed="false" customWidth="true" hidden="false" outlineLevel="0" max="6" min="6" style="1" width="10.71"/>
    <col collapsed="false" customWidth="false" hidden="false" outlineLevel="0" max="1024" min="7" style="1" width="9.13"/>
  </cols>
  <sheetData>
    <row r="1" customFormat="false" ht="15" hidden="false" customHeight="false" outlineLevel="0" collapsed="false">
      <c r="B1" s="2" t="s">
        <v>0</v>
      </c>
      <c r="C1" s="2"/>
      <c r="D1" s="2"/>
      <c r="E1" s="2"/>
      <c r="F1" s="2"/>
    </row>
    <row r="2" customFormat="false" ht="41.25" hidden="false" customHeight="true" outlineLevel="0" collapsed="false"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customFormat="false" ht="15.2" hidden="false" customHeight="true" outlineLevel="0" collapsed="false">
      <c r="B3" s="5" t="s">
        <v>6</v>
      </c>
      <c r="C3" s="6" t="n">
        <v>1103.63</v>
      </c>
      <c r="D3" s="7" t="n">
        <v>1</v>
      </c>
      <c r="E3" s="8" t="n">
        <v>120</v>
      </c>
      <c r="F3" s="6" t="n">
        <v>9.2</v>
      </c>
    </row>
    <row r="4" customFormat="false" ht="15.2" hidden="false" customHeight="true" outlineLevel="0" collapsed="false">
      <c r="B4" s="5" t="s">
        <v>7</v>
      </c>
      <c r="C4" s="6" t="n">
        <v>2.89</v>
      </c>
      <c r="D4" s="7" t="n">
        <v>12</v>
      </c>
      <c r="E4" s="8" t="n">
        <v>6</v>
      </c>
      <c r="F4" s="6" t="n">
        <v>5.78</v>
      </c>
    </row>
    <row r="5" customFormat="false" ht="15.2" hidden="false" customHeight="true" outlineLevel="0" collapsed="false">
      <c r="B5" s="5" t="s">
        <v>8</v>
      </c>
      <c r="C5" s="6" t="n">
        <v>8.19</v>
      </c>
      <c r="D5" s="7" t="n">
        <v>1</v>
      </c>
      <c r="E5" s="8" t="n">
        <v>24</v>
      </c>
      <c r="F5" s="6" t="n">
        <v>0.34</v>
      </c>
    </row>
    <row r="6" customFormat="false" ht="15.2" hidden="false" customHeight="true" outlineLevel="0" collapsed="false">
      <c r="B6" s="5" t="s">
        <v>9</v>
      </c>
      <c r="C6" s="6" t="n">
        <v>20</v>
      </c>
      <c r="D6" s="7" t="n">
        <v>1</v>
      </c>
      <c r="E6" s="8" t="n">
        <v>60</v>
      </c>
      <c r="F6" s="6" t="n">
        <v>0.34</v>
      </c>
    </row>
    <row r="7" customFormat="false" ht="15.2" hidden="false" customHeight="true" outlineLevel="0" collapsed="false">
      <c r="B7" s="5" t="s">
        <v>10</v>
      </c>
      <c r="C7" s="6" t="n">
        <v>10</v>
      </c>
      <c r="D7" s="7" t="n">
        <v>1</v>
      </c>
      <c r="E7" s="8" t="n">
        <v>3</v>
      </c>
      <c r="F7" s="6" t="n">
        <v>3.33</v>
      </c>
    </row>
    <row r="8" customFormat="false" ht="15.2" hidden="false" customHeight="true" outlineLevel="0" collapsed="false">
      <c r="B8" s="5" t="s">
        <v>11</v>
      </c>
      <c r="C8" s="6" t="n">
        <v>85</v>
      </c>
      <c r="D8" s="7" t="n">
        <v>1</v>
      </c>
      <c r="E8" s="8" t="n">
        <v>12</v>
      </c>
      <c r="F8" s="6" t="n">
        <v>7.08</v>
      </c>
    </row>
    <row r="9" customFormat="false" ht="15.2" hidden="false" customHeight="true" outlineLevel="0" collapsed="false">
      <c r="B9" s="5" t="s">
        <v>12</v>
      </c>
      <c r="C9" s="6" t="n">
        <v>429.84</v>
      </c>
      <c r="D9" s="7" t="n">
        <v>1</v>
      </c>
      <c r="E9" s="8" t="n">
        <v>60</v>
      </c>
      <c r="F9" s="6" t="n">
        <v>7.16</v>
      </c>
    </row>
    <row r="10" customFormat="false" ht="12.75" hidden="false" customHeight="false" outlineLevel="0" collapsed="false">
      <c r="A10" s="9"/>
      <c r="B10" s="10" t="s">
        <v>13</v>
      </c>
      <c r="C10" s="11" t="n">
        <f aca="false">SUM(C3:C9)</f>
        <v>1659.55</v>
      </c>
      <c r="D10" s="12"/>
      <c r="E10" s="13"/>
      <c r="F10" s="14" t="n">
        <f aca="false">SUM(F3:F9)</f>
        <v>33.23</v>
      </c>
    </row>
    <row r="11" customFormat="false" ht="12.75" hidden="false" customHeight="false" outlineLevel="0" collapsed="false">
      <c r="A11" s="15"/>
      <c r="B11" s="10" t="s">
        <v>14</v>
      </c>
      <c r="C11" s="16"/>
      <c r="D11" s="12"/>
      <c r="E11" s="13" t="n">
        <f aca="false">SUM(E3:E9)</f>
        <v>285</v>
      </c>
      <c r="F11" s="14"/>
    </row>
    <row r="12" customFormat="false" ht="12.75" hidden="false" customHeight="false" outlineLevel="0" collapsed="false">
      <c r="A12" s="15"/>
      <c r="B12" s="17"/>
      <c r="C12" s="17"/>
      <c r="D12" s="17"/>
      <c r="E12" s="17"/>
      <c r="F12" s="15"/>
    </row>
    <row r="13" customFormat="false" ht="15" hidden="false" customHeight="false" outlineLevel="0" collapsed="false">
      <c r="A13" s="15"/>
      <c r="B13" s="2" t="s">
        <v>15</v>
      </c>
      <c r="C13" s="2"/>
      <c r="D13" s="2"/>
      <c r="E13" s="2"/>
      <c r="F13" s="2"/>
    </row>
    <row r="14" customFormat="false" ht="65.25" hidden="false" customHeight="true" outlineLevel="0" collapsed="false">
      <c r="B14" s="4" t="s">
        <v>1</v>
      </c>
      <c r="C14" s="4" t="s">
        <v>16</v>
      </c>
      <c r="D14" s="4" t="s">
        <v>17</v>
      </c>
      <c r="E14" s="4" t="s">
        <v>4</v>
      </c>
      <c r="F14" s="4" t="s">
        <v>5</v>
      </c>
    </row>
    <row r="15" customFormat="false" ht="24.95" hidden="false" customHeight="true" outlineLevel="0" collapsed="false">
      <c r="B15" s="7" t="s">
        <v>18</v>
      </c>
      <c r="C15" s="6" t="n">
        <v>45</v>
      </c>
      <c r="D15" s="7" t="n">
        <v>4</v>
      </c>
      <c r="E15" s="7" t="n">
        <v>12</v>
      </c>
      <c r="F15" s="6" t="n">
        <v>15</v>
      </c>
    </row>
    <row r="16" customFormat="false" ht="24.95" hidden="false" customHeight="true" outlineLevel="0" collapsed="false">
      <c r="B16" s="7" t="s">
        <v>19</v>
      </c>
      <c r="C16" s="6" t="n">
        <v>7.5</v>
      </c>
      <c r="D16" s="7" t="n">
        <v>4</v>
      </c>
      <c r="E16" s="7" t="n">
        <v>12</v>
      </c>
      <c r="F16" s="6" t="n">
        <v>2.5</v>
      </c>
    </row>
    <row r="17" customFormat="false" ht="24.95" hidden="false" customHeight="true" outlineLevel="0" collapsed="false">
      <c r="B17" s="7" t="s">
        <v>20</v>
      </c>
      <c r="C17" s="6" t="n">
        <v>23.63</v>
      </c>
      <c r="D17" s="7" t="n">
        <v>4</v>
      </c>
      <c r="E17" s="7" t="n">
        <v>12</v>
      </c>
      <c r="F17" s="6" t="n">
        <v>7.88</v>
      </c>
    </row>
    <row r="18" customFormat="false" ht="24.95" hidden="false" customHeight="true" outlineLevel="0" collapsed="false">
      <c r="B18" s="7" t="s">
        <v>21</v>
      </c>
      <c r="C18" s="6" t="n">
        <v>12.5</v>
      </c>
      <c r="D18" s="7" t="n">
        <v>2</v>
      </c>
      <c r="E18" s="7" t="n">
        <v>12</v>
      </c>
      <c r="F18" s="6" t="n">
        <v>2.08</v>
      </c>
    </row>
    <row r="19" customFormat="false" ht="24.95" hidden="false" customHeight="true" outlineLevel="0" collapsed="false">
      <c r="B19" s="7" t="s">
        <v>22</v>
      </c>
      <c r="C19" s="6" t="n">
        <v>40</v>
      </c>
      <c r="D19" s="7" t="n">
        <v>4</v>
      </c>
      <c r="E19" s="7" t="n">
        <v>12</v>
      </c>
      <c r="F19" s="6" t="n">
        <v>13.33</v>
      </c>
    </row>
    <row r="20" customFormat="false" ht="24.95" hidden="false" customHeight="true" outlineLevel="0" collapsed="false">
      <c r="B20" s="7" t="s">
        <v>23</v>
      </c>
      <c r="C20" s="6" t="n">
        <v>8</v>
      </c>
      <c r="D20" s="7" t="n">
        <v>4</v>
      </c>
      <c r="E20" s="7" t="n">
        <v>12</v>
      </c>
      <c r="F20" s="6" t="n">
        <v>2.67</v>
      </c>
    </row>
    <row r="21" customFormat="false" ht="24.95" hidden="false" customHeight="true" outlineLevel="0" collapsed="false">
      <c r="B21" s="7" t="s">
        <v>24</v>
      </c>
      <c r="C21" s="6" t="n">
        <v>25</v>
      </c>
      <c r="D21" s="7" t="n">
        <v>1</v>
      </c>
      <c r="E21" s="7" t="n">
        <v>12</v>
      </c>
      <c r="F21" s="6" t="n">
        <v>2.08</v>
      </c>
    </row>
    <row r="22" customFormat="false" ht="24.95" hidden="false" customHeight="true" outlineLevel="0" collapsed="false">
      <c r="B22" s="7" t="s">
        <v>25</v>
      </c>
      <c r="C22" s="6" t="n">
        <v>15</v>
      </c>
      <c r="D22" s="7" t="n">
        <v>1</v>
      </c>
      <c r="E22" s="7" t="n">
        <v>12</v>
      </c>
      <c r="F22" s="6" t="n">
        <v>1.25</v>
      </c>
    </row>
    <row r="23" customFormat="false" ht="24.95" hidden="false" customHeight="true" outlineLevel="0" collapsed="false">
      <c r="B23" s="7" t="s">
        <v>26</v>
      </c>
      <c r="C23" s="6" t="n">
        <v>3.5</v>
      </c>
      <c r="D23" s="7" t="n">
        <v>1</v>
      </c>
      <c r="E23" s="7" t="n">
        <v>12</v>
      </c>
      <c r="F23" s="6" t="n">
        <v>0.29</v>
      </c>
    </row>
    <row r="24" customFormat="false" ht="24.95" hidden="false" customHeight="true" outlineLevel="0" collapsed="false">
      <c r="B24" s="7" t="s">
        <v>27</v>
      </c>
      <c r="C24" s="6" t="n">
        <v>35</v>
      </c>
      <c r="D24" s="7" t="n">
        <v>1</v>
      </c>
      <c r="E24" s="7" t="n">
        <v>12</v>
      </c>
      <c r="F24" s="6" t="n">
        <v>2.92</v>
      </c>
    </row>
    <row r="25" customFormat="false" ht="14.25" hidden="false" customHeight="true" outlineLevel="0" collapsed="false">
      <c r="B25" s="18" t="s">
        <v>28</v>
      </c>
      <c r="C25" s="19"/>
      <c r="D25" s="19"/>
      <c r="E25" s="19"/>
      <c r="F25" s="14" t="n">
        <f aca="false">SUM(F15:F24)</f>
        <v>50</v>
      </c>
    </row>
  </sheetData>
  <mergeCells count="2">
    <mergeCell ref="B1:F1"/>
    <mergeCell ref="B13:F1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H1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7" activeCellId="0" sqref="B17"/>
    </sheetView>
  </sheetViews>
  <sheetFormatPr defaultColWidth="8.7421875" defaultRowHeight="12.75" zeroHeight="false" outlineLevelRow="0" outlineLevelCol="0"/>
  <cols>
    <col collapsed="false" customWidth="true" hidden="false" outlineLevel="0" max="1" min="1" style="0" width="34.71"/>
    <col collapsed="false" customWidth="true" hidden="false" outlineLevel="0" max="2" min="2" style="194" width="17.4"/>
    <col collapsed="false" customWidth="true" hidden="false" outlineLevel="0" max="3" min="3" style="1" width="9.13"/>
    <col collapsed="false" customWidth="true" hidden="false" outlineLevel="0" max="4" min="4" style="1" width="16.14"/>
    <col collapsed="false" customWidth="true" hidden="false" outlineLevel="0" max="5" min="5" style="1" width="15.15"/>
    <col collapsed="false" customWidth="true" hidden="false" outlineLevel="0" max="6" min="6" style="1" width="17.4"/>
    <col collapsed="false" customWidth="true" hidden="false" outlineLevel="0" max="7" min="7" style="1" width="15.42"/>
    <col collapsed="false" customWidth="true" hidden="false" outlineLevel="0" max="8" min="8" style="1" width="16.29"/>
  </cols>
  <sheetData>
    <row r="1" customFormat="false" ht="12.75" hidden="false" customHeight="false" outlineLevel="0" collapsed="false">
      <c r="A1" s="195" t="s">
        <v>241</v>
      </c>
      <c r="B1" s="195"/>
      <c r="C1" s="195"/>
      <c r="D1" s="195"/>
      <c r="E1" s="195"/>
      <c r="F1" s="195"/>
      <c r="G1" s="195"/>
      <c r="H1" s="195"/>
    </row>
    <row r="2" s="198" customFormat="true" ht="58.5" hidden="false" customHeight="true" outlineLevel="0" collapsed="false">
      <c r="A2" s="196" t="s">
        <v>242</v>
      </c>
      <c r="B2" s="197" t="s">
        <v>243</v>
      </c>
      <c r="C2" s="196" t="s">
        <v>244</v>
      </c>
      <c r="D2" s="196" t="s">
        <v>245</v>
      </c>
      <c r="E2" s="196" t="s">
        <v>246</v>
      </c>
      <c r="F2" s="196" t="s">
        <v>247</v>
      </c>
      <c r="G2" s="196" t="s">
        <v>248</v>
      </c>
      <c r="H2" s="196" t="s">
        <v>249</v>
      </c>
    </row>
    <row r="3" customFormat="false" ht="12.75" hidden="false" customHeight="false" outlineLevel="0" collapsed="false">
      <c r="A3" s="199" t="str">
        <f aca="false">'Analista administrativo Pleno'!$B$15</f>
        <v>Analista Administrativo Pleno</v>
      </c>
      <c r="B3" s="200" t="n">
        <f aca="false">'Analista administrativo Pleno'!C26</f>
        <v>7493.05</v>
      </c>
      <c r="C3" s="201"/>
      <c r="D3" s="201"/>
      <c r="E3" s="201"/>
      <c r="F3" s="202" t="n">
        <f aca="false">C3*D3*E3</f>
        <v>0</v>
      </c>
      <c r="G3" s="202" t="n">
        <f aca="false">IF(((B3*6%)&gt;F3),(-F3),ROUND((-B3*6%),2))</f>
        <v>0</v>
      </c>
      <c r="H3" s="202" t="n">
        <f aca="false">F3+G3</f>
        <v>0</v>
      </c>
    </row>
    <row r="4" customFormat="false" ht="12.75" hidden="false" customHeight="false" outlineLevel="0" collapsed="false">
      <c r="A4" s="203" t="str">
        <f aca="false">'Assistente administrativo'!$B$15</f>
        <v>Assistente Administrativo</v>
      </c>
      <c r="B4" s="200" t="n">
        <f aca="false">'Assistente administrativo'!C26</f>
        <v>3821.4</v>
      </c>
      <c r="C4" s="201"/>
      <c r="D4" s="201"/>
      <c r="E4" s="201"/>
      <c r="F4" s="202" t="n">
        <f aca="false">C4*D4*E4</f>
        <v>0</v>
      </c>
      <c r="G4" s="202" t="n">
        <f aca="false">IF(((B4*6%)&gt;F4),(-F4),ROUND((-B4*6%),2))</f>
        <v>-0</v>
      </c>
      <c r="H4" s="202" t="n">
        <f aca="false">F4+G4</f>
        <v>0</v>
      </c>
    </row>
    <row r="5" customFormat="false" ht="12.75" hidden="false" customHeight="false" outlineLevel="0" collapsed="false">
      <c r="A5" s="203" t="str">
        <f aca="false">'Assistente adm - insalubre'!$B$15</f>
        <v>Assistente Administrativo - Insalubridade</v>
      </c>
      <c r="B5" s="200" t="n">
        <f aca="false">'Assistente adm - insalubre'!C26</f>
        <v>3821.4</v>
      </c>
      <c r="C5" s="201"/>
      <c r="D5" s="201"/>
      <c r="E5" s="201"/>
      <c r="F5" s="202" t="n">
        <f aca="false">C5*D5*E5</f>
        <v>0</v>
      </c>
      <c r="G5" s="202" t="n">
        <f aca="false">IF(((B5*6%)&gt;F5),(-F5),ROUND((-B5*6%),2))</f>
        <v>-0</v>
      </c>
      <c r="H5" s="202" t="n">
        <f aca="false">F5+G5</f>
        <v>0</v>
      </c>
    </row>
    <row r="6" customFormat="false" ht="12.75" hidden="false" customHeight="false" outlineLevel="0" collapsed="false">
      <c r="A6" s="203" t="str">
        <f aca="false">Recepcionista!$B$15</f>
        <v>Recepcionista</v>
      </c>
      <c r="B6" s="200" t="n">
        <f aca="false">Recepcionista!C26</f>
        <v>2023.09</v>
      </c>
      <c r="C6" s="201"/>
      <c r="D6" s="201"/>
      <c r="E6" s="201"/>
      <c r="F6" s="202" t="n">
        <f aca="false">C6*D6*E6</f>
        <v>0</v>
      </c>
      <c r="G6" s="202" t="n">
        <f aca="false">IF(((B6*6%)&gt;F6),(-F6),ROUND((-B6*6%),2))</f>
        <v>-0</v>
      </c>
      <c r="H6" s="202" t="n">
        <f aca="false">F6+G6</f>
        <v>0</v>
      </c>
    </row>
    <row r="7" customFormat="false" ht="12.75" hidden="false" customHeight="false" outlineLevel="0" collapsed="false">
      <c r="A7" s="203" t="str">
        <f aca="false">'Recepcionista - insalubre'!$B$15</f>
        <v>Recepcionista - Insalubridade</v>
      </c>
      <c r="B7" s="200" t="n">
        <f aca="false">'Recepcionista - insalubre'!C26</f>
        <v>2023.09</v>
      </c>
      <c r="C7" s="201"/>
      <c r="D7" s="201"/>
      <c r="E7" s="201"/>
      <c r="F7" s="202" t="n">
        <f aca="false">C7*D7*E7</f>
        <v>0</v>
      </c>
      <c r="G7" s="202" t="n">
        <f aca="false">IF(((B7*6%)&gt;F7),(-F7),ROUND((-B7*6%),2))</f>
        <v>-0</v>
      </c>
      <c r="H7" s="202" t="n">
        <f aca="false">F7+G7</f>
        <v>0</v>
      </c>
    </row>
    <row r="8" customFormat="false" ht="12.75" hidden="false" customHeight="false" outlineLevel="0" collapsed="false">
      <c r="A8" s="203" t="str">
        <f aca="false">Supervisor!$B$15</f>
        <v>Supervisor</v>
      </c>
      <c r="B8" s="200" t="n">
        <f aca="false">Supervisor!C25</f>
        <v>4500</v>
      </c>
      <c r="C8" s="201"/>
      <c r="D8" s="201"/>
      <c r="E8" s="201"/>
      <c r="F8" s="202" t="n">
        <f aca="false">C8*D8*E8</f>
        <v>0</v>
      </c>
      <c r="G8" s="202" t="n">
        <f aca="false">IF(((B8*6%)&gt;F8),(-F8),ROUND((-B8*6%),2))</f>
        <v>-0</v>
      </c>
      <c r="H8" s="202" t="n">
        <f aca="false">F8+G8</f>
        <v>0</v>
      </c>
    </row>
    <row r="10" customFormat="false" ht="12.75" hidden="false" customHeight="false" outlineLevel="0" collapsed="false">
      <c r="A10" s="195" t="s">
        <v>250</v>
      </c>
      <c r="B10" s="195"/>
      <c r="C10" s="195"/>
      <c r="D10" s="195"/>
      <c r="E10" s="195"/>
      <c r="F10" s="195"/>
      <c r="G10" s="195"/>
      <c r="H10" s="195"/>
    </row>
    <row r="11" customFormat="false" ht="51" hidden="false" customHeight="true" outlineLevel="0" collapsed="false">
      <c r="A11" s="196" t="s">
        <v>242</v>
      </c>
      <c r="B11" s="196" t="s">
        <v>251</v>
      </c>
      <c r="C11" s="196"/>
      <c r="D11" s="196" t="s">
        <v>246</v>
      </c>
      <c r="E11" s="196"/>
      <c r="F11" s="196" t="s">
        <v>252</v>
      </c>
      <c r="G11" s="196" t="s">
        <v>248</v>
      </c>
      <c r="H11" s="196" t="s">
        <v>249</v>
      </c>
    </row>
    <row r="12" customFormat="false" ht="12.8" hidden="false" customHeight="false" outlineLevel="0" collapsed="false">
      <c r="A12" s="199" t="str">
        <f aca="false">'Analista administrativo Pleno'!$B$15</f>
        <v>Analista Administrativo Pleno</v>
      </c>
      <c r="B12" s="201"/>
      <c r="C12" s="201"/>
      <c r="D12" s="201"/>
      <c r="E12" s="201"/>
      <c r="F12" s="202" t="n">
        <f aca="false">B12*D12</f>
        <v>0</v>
      </c>
      <c r="G12" s="202" t="n">
        <f aca="false">-(F12*20%)</f>
        <v>-0</v>
      </c>
      <c r="H12" s="202" t="n">
        <f aca="false">F12+G12</f>
        <v>0</v>
      </c>
    </row>
    <row r="13" customFormat="false" ht="12.8" hidden="false" customHeight="false" outlineLevel="0" collapsed="false">
      <c r="A13" s="203" t="str">
        <f aca="false">'Assistente administrativo'!$B$15</f>
        <v>Assistente Administrativo</v>
      </c>
      <c r="B13" s="201"/>
      <c r="C13" s="201"/>
      <c r="D13" s="201"/>
      <c r="E13" s="201"/>
      <c r="F13" s="202" t="n">
        <f aca="false">B13*D13</f>
        <v>0</v>
      </c>
      <c r="G13" s="202" t="n">
        <f aca="false">-(F13*20%)</f>
        <v>-0</v>
      </c>
      <c r="H13" s="202" t="n">
        <f aca="false">F13+G13</f>
        <v>0</v>
      </c>
    </row>
    <row r="14" customFormat="false" ht="12.8" hidden="false" customHeight="false" outlineLevel="0" collapsed="false">
      <c r="A14" s="203" t="str">
        <f aca="false">'Assistente adm - insalubre'!$B$15</f>
        <v>Assistente Administrativo - Insalubridade</v>
      </c>
      <c r="B14" s="201"/>
      <c r="C14" s="201"/>
      <c r="D14" s="201"/>
      <c r="E14" s="201"/>
      <c r="F14" s="202" t="n">
        <f aca="false">B14*D14</f>
        <v>0</v>
      </c>
      <c r="G14" s="202" t="n">
        <f aca="false">-(F14*20%)</f>
        <v>-0</v>
      </c>
      <c r="H14" s="202" t="n">
        <f aca="false">F14+G14</f>
        <v>0</v>
      </c>
    </row>
    <row r="15" customFormat="false" ht="12.8" hidden="false" customHeight="false" outlineLevel="0" collapsed="false">
      <c r="A15" s="203" t="str">
        <f aca="false">Recepcionista!$B$15</f>
        <v>Recepcionista</v>
      </c>
      <c r="B15" s="201"/>
      <c r="C15" s="201"/>
      <c r="D15" s="201"/>
      <c r="E15" s="201"/>
      <c r="F15" s="202" t="n">
        <f aca="false">B15*D15</f>
        <v>0</v>
      </c>
      <c r="G15" s="202" t="n">
        <f aca="false">-(F15*20%)</f>
        <v>-0</v>
      </c>
      <c r="H15" s="202" t="n">
        <f aca="false">F15+G15</f>
        <v>0</v>
      </c>
    </row>
    <row r="16" customFormat="false" ht="12.8" hidden="false" customHeight="false" outlineLevel="0" collapsed="false">
      <c r="A16" s="203" t="str">
        <f aca="false">'Recepcionista - insalubre'!$B$15</f>
        <v>Recepcionista - Insalubridade</v>
      </c>
      <c r="B16" s="201"/>
      <c r="C16" s="201"/>
      <c r="D16" s="201"/>
      <c r="E16" s="201"/>
      <c r="F16" s="202" t="n">
        <f aca="false">B16*D16</f>
        <v>0</v>
      </c>
      <c r="G16" s="202" t="n">
        <f aca="false">-(F16*20%)</f>
        <v>-0</v>
      </c>
      <c r="H16" s="202" t="n">
        <f aca="false">F16+G16</f>
        <v>0</v>
      </c>
    </row>
    <row r="17" customFormat="false" ht="12.8" hidden="false" customHeight="false" outlineLevel="0" collapsed="false">
      <c r="A17" s="203" t="str">
        <f aca="false">Supervisor!$B$15</f>
        <v>Supervisor</v>
      </c>
      <c r="B17" s="201"/>
      <c r="C17" s="201"/>
      <c r="D17" s="201"/>
      <c r="E17" s="201"/>
      <c r="F17" s="202" t="n">
        <f aca="false">B17*D17</f>
        <v>0</v>
      </c>
      <c r="G17" s="202" t="n">
        <f aca="false">-(F17*20%)</f>
        <v>-0</v>
      </c>
      <c r="H17" s="202" t="n">
        <f aca="false">F17+G17</f>
        <v>0</v>
      </c>
    </row>
  </sheetData>
  <sheetProtection sheet="true" password="dc57" objects="true" scenarios="true"/>
  <mergeCells count="16">
    <mergeCell ref="A1:H1"/>
    <mergeCell ref="A10:H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2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G461"/>
  <sheetViews>
    <sheetView showFormulas="false" showGridLines="fals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43" activeCellId="0" sqref="C4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21" width="12.29"/>
    <col collapsed="false" customWidth="true" hidden="false" outlineLevel="0" max="4" min="4" style="21" width="13.86"/>
    <col collapsed="false" customWidth="true" hidden="false" outlineLevel="0" max="5" min="5" style="21" width="18"/>
    <col collapsed="false" customWidth="true" hidden="false" outlineLevel="0" max="6" min="6" style="21" width="19.57"/>
    <col collapsed="false" customWidth="true" hidden="false" outlineLevel="0" max="7" min="7" style="20" width="17"/>
    <col collapsed="false" customWidth="true" hidden="false" outlineLevel="0" max="10" min="8" style="20" width="10"/>
    <col collapsed="false" customWidth="true" hidden="false" outlineLevel="0" max="11" min="11" style="20" width="10.99"/>
    <col collapsed="false" customWidth="false" hidden="false" outlineLevel="0" max="78" min="12" style="20" width="9.13"/>
    <col collapsed="false" customWidth="false" hidden="false" outlineLevel="0" max="1024" min="79" style="21" width="9.13"/>
  </cols>
  <sheetData>
    <row r="1" customFormat="false" ht="7.5" hidden="false" customHeight="true" outlineLevel="0" collapsed="false"/>
    <row r="2" customFormat="false" ht="16.5" hidden="false" customHeight="false" outlineLevel="0" collapsed="false">
      <c r="B2" s="22" t="s">
        <v>29</v>
      </c>
      <c r="C2" s="22"/>
      <c r="D2" s="22"/>
      <c r="E2" s="22"/>
      <c r="F2" s="22"/>
      <c r="G2" s="22"/>
    </row>
    <row r="3" customFormat="false" ht="20.25" hidden="false" customHeight="true" outlineLevel="0" collapsed="false">
      <c r="B3" s="23" t="s">
        <v>30</v>
      </c>
      <c r="C3" s="23"/>
      <c r="D3" s="23"/>
      <c r="E3" s="23"/>
      <c r="F3" s="23"/>
      <c r="G3" s="23"/>
    </row>
    <row r="4" customFormat="false" ht="15" hidden="false" customHeight="true" outlineLevel="0" collapsed="false">
      <c r="B4" s="24" t="s">
        <v>31</v>
      </c>
      <c r="C4" s="24"/>
      <c r="D4" s="24"/>
      <c r="E4" s="24"/>
      <c r="F4" s="24"/>
      <c r="G4" s="24"/>
    </row>
    <row r="5" customFormat="false" ht="15" hidden="false" customHeight="true" outlineLevel="0" collapsed="false">
      <c r="B5" s="25" t="s">
        <v>32</v>
      </c>
      <c r="C5" s="26"/>
      <c r="D5" s="26"/>
      <c r="E5" s="26"/>
      <c r="F5" s="26"/>
      <c r="G5" s="26"/>
    </row>
    <row r="6" customFormat="false" ht="15" hidden="false" customHeight="true" outlineLevel="0" collapsed="false">
      <c r="B6" s="25" t="s">
        <v>33</v>
      </c>
      <c r="C6" s="26"/>
      <c r="D6" s="26"/>
      <c r="E6" s="26"/>
      <c r="F6" s="26"/>
      <c r="G6" s="26"/>
    </row>
    <row r="7" customFormat="false" ht="15" hidden="false" customHeight="true" outlineLevel="0" collapsed="false">
      <c r="B7" s="25" t="s">
        <v>34</v>
      </c>
      <c r="C7" s="26"/>
      <c r="D7" s="26"/>
      <c r="E7" s="26"/>
      <c r="F7" s="26"/>
      <c r="G7" s="26"/>
    </row>
    <row r="8" customFormat="false" ht="15" hidden="false" customHeight="true" outlineLevel="0" collapsed="false">
      <c r="B8" s="25" t="s">
        <v>35</v>
      </c>
      <c r="C8" s="27"/>
      <c r="D8" s="27"/>
      <c r="E8" s="28" t="s">
        <v>36</v>
      </c>
      <c r="F8" s="29"/>
      <c r="G8" s="29"/>
    </row>
    <row r="9" customFormat="false" ht="15" hidden="false" customHeight="true" outlineLevel="0" collapsed="false">
      <c r="B9" s="25" t="s">
        <v>37</v>
      </c>
      <c r="C9" s="26"/>
      <c r="D9" s="26"/>
      <c r="E9" s="26"/>
      <c r="F9" s="26"/>
      <c r="G9" s="26"/>
    </row>
    <row r="10" customFormat="false" ht="15" hidden="false" customHeight="true" outlineLevel="0" collapsed="false">
      <c r="B10" s="25" t="s">
        <v>38</v>
      </c>
      <c r="C10" s="26"/>
      <c r="D10" s="26"/>
      <c r="E10" s="26"/>
      <c r="F10" s="26"/>
      <c r="G10" s="26"/>
    </row>
    <row r="11" customFormat="false" ht="15" hidden="false" customHeight="true" outlineLevel="0" collapsed="false">
      <c r="B11" s="25" t="s">
        <v>39</v>
      </c>
      <c r="C11" s="26"/>
      <c r="D11" s="26"/>
      <c r="E11" s="26"/>
      <c r="F11" s="26"/>
      <c r="G11" s="26"/>
    </row>
    <row r="12" customFormat="false" ht="15" hidden="false" customHeight="true" outlineLevel="0" collapsed="false">
      <c r="B12" s="25" t="s">
        <v>40</v>
      </c>
      <c r="C12" s="26"/>
      <c r="D12" s="26"/>
      <c r="E12" s="26"/>
      <c r="F12" s="26"/>
      <c r="G12" s="26"/>
    </row>
    <row r="13" customFormat="false" ht="15" hidden="false" customHeight="true" outlineLevel="0" collapsed="false">
      <c r="B13" s="25" t="s">
        <v>41</v>
      </c>
      <c r="C13" s="26"/>
      <c r="D13" s="26"/>
      <c r="E13" s="26"/>
      <c r="F13" s="26"/>
      <c r="G13" s="26"/>
    </row>
    <row r="14" customFormat="false" ht="15" hidden="false" customHeight="true" outlineLevel="0" collapsed="false">
      <c r="B14" s="30"/>
      <c r="C14" s="31"/>
      <c r="D14" s="31"/>
      <c r="E14" s="31"/>
      <c r="F14" s="31"/>
      <c r="G14" s="32"/>
    </row>
    <row r="15" customFormat="false" ht="15" hidden="false" customHeight="true" outlineLevel="0" collapsed="false">
      <c r="B15" s="24" t="s">
        <v>42</v>
      </c>
      <c r="C15" s="24"/>
      <c r="D15" s="24"/>
      <c r="E15" s="24"/>
      <c r="F15" s="24"/>
      <c r="G15" s="24"/>
    </row>
    <row r="16" customFormat="false" ht="15" hidden="false" customHeight="true" outlineLevel="0" collapsed="false">
      <c r="B16" s="33" t="s">
        <v>43</v>
      </c>
      <c r="C16" s="29"/>
      <c r="D16" s="29"/>
      <c r="E16" s="29"/>
      <c r="F16" s="29"/>
      <c r="G16" s="29"/>
    </row>
    <row r="17" customFormat="false" ht="15" hidden="false" customHeight="true" outlineLevel="0" collapsed="false">
      <c r="B17" s="33" t="s">
        <v>44</v>
      </c>
      <c r="C17" s="29"/>
      <c r="D17" s="29"/>
      <c r="E17" s="29"/>
      <c r="F17" s="29"/>
      <c r="G17" s="29"/>
    </row>
    <row r="18" customFormat="false" ht="15" hidden="false" customHeight="true" outlineLevel="0" collapsed="false">
      <c r="B18" s="33" t="s">
        <v>45</v>
      </c>
      <c r="C18" s="29"/>
      <c r="D18" s="29"/>
      <c r="E18" s="29"/>
      <c r="F18" s="29"/>
      <c r="G18" s="29"/>
    </row>
    <row r="19" customFormat="false" ht="15" hidden="false" customHeight="true" outlineLevel="0" collapsed="false">
      <c r="B19" s="30"/>
      <c r="C19" s="31"/>
      <c r="D19" s="31"/>
      <c r="E19" s="31"/>
      <c r="F19" s="31"/>
      <c r="G19" s="32"/>
    </row>
    <row r="20" customFormat="false" ht="15" hidden="false" customHeight="true" outlineLevel="0" collapsed="false">
      <c r="B20" s="24" t="s">
        <v>46</v>
      </c>
      <c r="C20" s="24"/>
      <c r="D20" s="24"/>
      <c r="E20" s="24"/>
      <c r="F20" s="24"/>
      <c r="G20" s="24"/>
    </row>
    <row r="21" customFormat="false" ht="15" hidden="false" customHeight="true" outlineLevel="0" collapsed="false">
      <c r="B21" s="34" t="s">
        <v>47</v>
      </c>
      <c r="C21" s="35"/>
      <c r="D21" s="35"/>
      <c r="E21" s="35"/>
      <c r="F21" s="35"/>
      <c r="G21" s="35"/>
    </row>
    <row r="22" customFormat="false" ht="15" hidden="false" customHeight="true" outlineLevel="0" collapsed="false">
      <c r="B22" s="34" t="s">
        <v>48</v>
      </c>
      <c r="C22" s="36" t="s">
        <v>49</v>
      </c>
      <c r="D22" s="36"/>
      <c r="E22" s="36"/>
      <c r="F22" s="36"/>
      <c r="G22" s="36"/>
    </row>
    <row r="23" customFormat="false" ht="29.25" hidden="false" customHeight="true" outlineLevel="0" collapsed="false">
      <c r="B23" s="37" t="s">
        <v>50</v>
      </c>
      <c r="C23" s="36" t="n">
        <v>2022</v>
      </c>
      <c r="D23" s="36"/>
      <c r="E23" s="36"/>
      <c r="F23" s="36"/>
      <c r="G23" s="36"/>
    </row>
    <row r="24" customFormat="false" ht="15" hidden="false" customHeight="true" outlineLevel="0" collapsed="false">
      <c r="B24" s="34" t="s">
        <v>51</v>
      </c>
      <c r="C24" s="36" t="n">
        <v>24</v>
      </c>
      <c r="D24" s="36"/>
      <c r="E24" s="36"/>
      <c r="F24" s="36"/>
      <c r="G24" s="36"/>
    </row>
    <row r="25" customFormat="false" ht="15" hidden="false" customHeight="true" outlineLevel="0" collapsed="false">
      <c r="B25" s="38"/>
      <c r="C25" s="31"/>
      <c r="D25" s="31"/>
      <c r="E25" s="31"/>
      <c r="F25" s="31"/>
      <c r="G25" s="32"/>
    </row>
    <row r="26" customFormat="false" ht="15" hidden="false" customHeight="true" outlineLevel="0" collapsed="false">
      <c r="B26" s="24" t="s">
        <v>52</v>
      </c>
      <c r="C26" s="24"/>
      <c r="D26" s="24"/>
      <c r="E26" s="24"/>
      <c r="F26" s="24"/>
      <c r="G26" s="24"/>
    </row>
    <row r="27" customFormat="false" ht="59.25" hidden="false" customHeight="true" outlineLevel="0" collapsed="false">
      <c r="B27" s="39" t="s">
        <v>53</v>
      </c>
      <c r="C27" s="40" t="s">
        <v>54</v>
      </c>
      <c r="D27" s="40" t="s">
        <v>55</v>
      </c>
      <c r="E27" s="40" t="s">
        <v>56</v>
      </c>
      <c r="F27" s="40" t="s">
        <v>57</v>
      </c>
      <c r="G27" s="41" t="s">
        <v>58</v>
      </c>
    </row>
    <row r="28" customFormat="false" ht="30.75" hidden="false" customHeight="true" outlineLevel="0" collapsed="false">
      <c r="B28" s="37" t="s">
        <v>59</v>
      </c>
      <c r="C28" s="42" t="n">
        <f aca="false">('Analista administrativo Pleno'!C26*'Analista administrativo Pleno'!E15)+('Assistente administrativo'!C26*'Assistente administrativo'!E15)+('Assistente adm - insalubre'!C28:D28*'Assistente adm - insalubre'!E15)+(Recepcionista!C26*Recepcionista!E15)+('Recepcionista - insalubre'!C28:D28*'Recepcionista - insalubre'!E15)+(Supervisor!C26*Supervisor!E15)</f>
        <v>469732.39</v>
      </c>
      <c r="D28" s="42" t="n">
        <f aca="false">('Analista administrativo Pleno'!D70*'Analista administrativo Pleno'!E15)+('Assistente administrativo'!D70*'Assistente administrativo'!E15)+('Assistente adm - insalubre'!D72*'Assistente adm - insalubre'!E15)+(Recepcionista!D70*Recepcionista!E15)+('Recepcionista - insalubre'!D72*'Recepcionista - insalubre'!E15)+(Supervisor!D70*Supervisor!E15)</f>
        <v>228603.77</v>
      </c>
      <c r="E28" s="42" t="n">
        <f aca="false">('Analista administrativo Pleno'!D79*'Analista administrativo Pleno'!E15)+('Assistente administrativo'!D79*'Assistente administrativo'!E15)+('Assistente adm - insalubre'!D81*'Assistente adm - insalubre'!E15)+(Recepcionista!D79*Recepcionista!E15)+('Recepcionista - insalubre'!D81*'Recepcionista - insalubre'!E15)+(Supervisor!D79*Supervisor!E15)</f>
        <v>116118.85</v>
      </c>
      <c r="F28" s="42" t="n">
        <f aca="false">('Analista administrativo Pleno'!D83*'Analista administrativo Pleno'!E15)+('Assistente administrativo'!D83*'Assistente administrativo'!E15)+('Assistente adm - insalubre'!D85*'Assistente adm - insalubre'!E15)+(Recepcionista!D83*Recepcionista!E15)+('Recepcionista - insalubre'!D85*'Recepcionista - insalubre'!E15)+(Supervisor!D83*Supervisor!E15)</f>
        <v>0</v>
      </c>
      <c r="G28" s="43" t="n">
        <f aca="false">('Analista administrativo Pleno'!D101*'Analista administrativo Pleno'!E15)+('Assistente administrativo'!D101*'Assistente administrativo'!E15)+('Assistente adm - insalubre'!D103*'Assistente adm - insalubre'!E15)+(Recepcionista!D101*Recepcionista!E15)+('Recepcionista - insalubre'!D103*'Recepcionista - insalubre'!E15)+(Supervisor!D101*Supervisor!E15)</f>
        <v>0</v>
      </c>
    </row>
    <row r="29" customFormat="false" ht="30.75" hidden="false" customHeight="true" outlineLevel="0" collapsed="false">
      <c r="B29" s="37" t="s">
        <v>60</v>
      </c>
      <c r="C29" s="44" t="n">
        <f aca="false">C28+D28+E28+F28+G28</f>
        <v>814455.01</v>
      </c>
      <c r="D29" s="44"/>
      <c r="E29" s="44"/>
      <c r="F29" s="44"/>
      <c r="G29" s="44"/>
    </row>
    <row r="30" customFormat="false" ht="30.75" hidden="false" customHeight="true" outlineLevel="0" collapsed="false">
      <c r="B30" s="37" t="s">
        <v>61</v>
      </c>
      <c r="C30" s="44" t="n">
        <f aca="false">C29*24</f>
        <v>19546920.24</v>
      </c>
      <c r="D30" s="44"/>
      <c r="E30" s="44"/>
      <c r="F30" s="44"/>
      <c r="G30" s="44"/>
    </row>
    <row r="31" customFormat="false" ht="76.5" hidden="false" customHeight="false" outlineLevel="0" collapsed="false">
      <c r="B31" s="37" t="s">
        <v>62</v>
      </c>
      <c r="C31" s="44" t="n">
        <f aca="false">C30*2%</f>
        <v>390938.4048</v>
      </c>
      <c r="D31" s="44"/>
      <c r="E31" s="44"/>
      <c r="F31" s="44"/>
      <c r="G31" s="44"/>
    </row>
    <row r="32" customFormat="false" ht="63.75" hidden="false" customHeight="false" outlineLevel="0" collapsed="false">
      <c r="B32" s="37" t="s">
        <v>63</v>
      </c>
      <c r="C32" s="44" t="n">
        <f aca="false">C30*1%</f>
        <v>195469.2024</v>
      </c>
      <c r="D32" s="44"/>
      <c r="E32" s="44"/>
      <c r="F32" s="44"/>
      <c r="G32" s="44"/>
    </row>
    <row r="33" customFormat="false" ht="63.75" hidden="false" customHeight="false" outlineLevel="0" collapsed="false">
      <c r="B33" s="37" t="s">
        <v>64</v>
      </c>
      <c r="C33" s="44" t="n">
        <f aca="false">C30*1%</f>
        <v>195469.2024</v>
      </c>
      <c r="D33" s="44"/>
      <c r="E33" s="44"/>
      <c r="F33" s="44"/>
      <c r="G33" s="44"/>
    </row>
    <row r="34" s="20" customFormat="true" ht="21" hidden="false" customHeight="true" outlineLevel="0" collapsed="false">
      <c r="B34" s="45" t="s">
        <v>65</v>
      </c>
      <c r="C34" s="46" t="n">
        <f aca="false">C30+C31+C32+C33</f>
        <v>20328797.0496</v>
      </c>
      <c r="D34" s="46"/>
      <c r="E34" s="46"/>
      <c r="F34" s="46"/>
      <c r="G34" s="46"/>
    </row>
    <row r="35" s="20" customFormat="true" ht="15" hidden="false" customHeight="true" outlineLevel="0" collapsed="false">
      <c r="B35" s="24" t="s">
        <v>66</v>
      </c>
      <c r="C35" s="24"/>
      <c r="D35" s="24"/>
      <c r="E35" s="24"/>
      <c r="F35" s="24"/>
      <c r="G35" s="24"/>
    </row>
    <row r="36" s="20" customFormat="true" ht="39" hidden="false" customHeight="true" outlineLevel="0" collapsed="false">
      <c r="B36" s="47" t="s">
        <v>67</v>
      </c>
      <c r="C36" s="47"/>
      <c r="D36" s="47"/>
      <c r="E36" s="47"/>
      <c r="F36" s="47"/>
      <c r="G36" s="47"/>
    </row>
    <row r="37" s="20" customFormat="true" ht="34.5" hidden="false" customHeight="true" outlineLevel="0" collapsed="false">
      <c r="B37" s="47" t="s">
        <v>68</v>
      </c>
      <c r="C37" s="47"/>
      <c r="D37" s="47"/>
      <c r="E37" s="47"/>
      <c r="F37" s="47"/>
      <c r="G37" s="47"/>
    </row>
    <row r="38" s="20" customFormat="true" ht="39.75" hidden="false" customHeight="true" outlineLevel="0" collapsed="false">
      <c r="B38" s="47" t="s">
        <v>69</v>
      </c>
      <c r="C38" s="47"/>
      <c r="D38" s="47"/>
      <c r="E38" s="47"/>
      <c r="F38" s="47"/>
      <c r="G38" s="47"/>
    </row>
    <row r="39" s="20" customFormat="true" ht="12.75" hidden="false" customHeight="false" outlineLevel="0" collapsed="false">
      <c r="B39" s="48"/>
      <c r="C39" s="49"/>
      <c r="D39" s="49"/>
      <c r="E39" s="49"/>
      <c r="F39" s="49"/>
      <c r="G39" s="32"/>
    </row>
    <row r="40" s="20" customFormat="true" ht="22.5" hidden="false" customHeight="true" outlineLevel="0" collapsed="false">
      <c r="B40" s="24" t="s">
        <v>70</v>
      </c>
      <c r="C40" s="24"/>
      <c r="D40" s="24"/>
      <c r="E40" s="24"/>
      <c r="F40" s="24"/>
      <c r="G40" s="24"/>
    </row>
    <row r="41" s="20" customFormat="true" ht="12.75" hidden="false" customHeight="true" outlineLevel="0" collapsed="false">
      <c r="B41" s="50" t="s">
        <v>71</v>
      </c>
      <c r="C41" s="51"/>
      <c r="D41" s="51"/>
      <c r="E41" s="51"/>
      <c r="F41" s="51"/>
      <c r="G41" s="51"/>
    </row>
    <row r="42" s="20" customFormat="true" ht="13.8" hidden="false" customHeight="false" outlineLevel="0" collapsed="false">
      <c r="B42" s="50" t="s">
        <v>72</v>
      </c>
      <c r="C42" s="51"/>
      <c r="D42" s="51"/>
      <c r="E42" s="51"/>
      <c r="F42" s="51"/>
      <c r="G42" s="51"/>
    </row>
    <row r="43" s="20" customFormat="true" ht="60.75" hidden="false" customHeight="true" outlineLevel="0" collapsed="false">
      <c r="B43" s="52" t="s">
        <v>73</v>
      </c>
      <c r="C43" s="53" t="s">
        <v>74</v>
      </c>
      <c r="D43" s="53"/>
      <c r="E43" s="53"/>
      <c r="F43" s="53"/>
      <c r="G43" s="53"/>
    </row>
    <row r="44" s="20" customFormat="true" ht="15" hidden="false" customHeight="false" outlineLevel="0" collapsed="false">
      <c r="B44" s="54" t="s">
        <v>75</v>
      </c>
      <c r="C44" s="54"/>
      <c r="D44" s="54"/>
      <c r="E44" s="54"/>
      <c r="F44" s="54"/>
      <c r="G44" s="54"/>
    </row>
    <row r="45" s="20" customFormat="true" ht="12.75" hidden="false" customHeight="false" outlineLevel="0" collapsed="false"/>
    <row r="46" s="20" customFormat="true" ht="12.75" hidden="false" customHeight="false" outlineLevel="0" collapsed="false"/>
    <row r="47" s="20" customFormat="true" ht="12.75" hidden="false" customHeight="false" outlineLevel="0" collapsed="false"/>
    <row r="48" s="20" customFormat="true" ht="12.75" hidden="false" customHeight="false" outlineLevel="0" collapsed="false"/>
    <row r="49" s="20" customFormat="true" ht="12.75" hidden="false" customHeight="false" outlineLevel="0" collapsed="false"/>
    <row r="50" s="20" customFormat="true" ht="12.75" hidden="false" customHeight="false" outlineLevel="0" collapsed="false"/>
    <row r="51" s="20" customFormat="true" ht="12.75" hidden="false" customHeight="false" outlineLevel="0" collapsed="false">
      <c r="B51" s="55"/>
      <c r="D51" s="56"/>
      <c r="E51" s="56"/>
      <c r="F51" s="56"/>
      <c r="G51" s="56"/>
    </row>
    <row r="52" s="20" customFormat="true" ht="12.75" hidden="false" customHeight="false" outlineLevel="0" collapsed="false">
      <c r="B52" s="55"/>
      <c r="D52" s="57"/>
      <c r="E52" s="57"/>
      <c r="F52" s="57"/>
      <c r="G52" s="57"/>
    </row>
    <row r="53" s="20" customFormat="true" ht="12.75" hidden="false" customHeight="false" outlineLevel="0" collapsed="false">
      <c r="B53" s="55"/>
      <c r="D53" s="57"/>
      <c r="E53" s="57"/>
      <c r="F53" s="57"/>
      <c r="G53" s="57"/>
    </row>
    <row r="54" s="20" customFormat="true" ht="12.75" hidden="false" customHeight="false" outlineLevel="0" collapsed="false"/>
    <row r="55" s="20" customFormat="true" ht="12.75" hidden="false" customHeight="false" outlineLevel="0" collapsed="false"/>
    <row r="56" s="20" customFormat="true" ht="12.75" hidden="false" customHeight="false" outlineLevel="0" collapsed="false"/>
    <row r="57" s="20" customFormat="true" ht="12.75" hidden="false" customHeight="false" outlineLevel="0" collapsed="false"/>
    <row r="58" s="20" customFormat="true" ht="12.75" hidden="false" customHeight="false" outlineLevel="0" collapsed="false"/>
    <row r="59" s="20" customFormat="true" ht="12.75" hidden="false" customHeight="false" outlineLevel="0" collapsed="false"/>
    <row r="60" s="20" customFormat="true" ht="12.75" hidden="false" customHeight="false" outlineLevel="0" collapsed="false"/>
    <row r="61" s="20" customFormat="true" ht="12.75" hidden="false" customHeight="false" outlineLevel="0" collapsed="false"/>
    <row r="62" s="20" customFormat="true" ht="12.75" hidden="false" customHeight="false" outlineLevel="0" collapsed="false"/>
    <row r="63" s="20" customFormat="true" ht="12.75" hidden="false" customHeight="false" outlineLevel="0" collapsed="false"/>
    <row r="64" s="20" customFormat="true" ht="12.75" hidden="false" customHeight="false" outlineLevel="0" collapsed="false"/>
    <row r="65" s="20" customFormat="true" ht="12.75" hidden="false" customHeight="false" outlineLevel="0" collapsed="false"/>
    <row r="66" s="20" customFormat="true" ht="12.75" hidden="false" customHeight="false" outlineLevel="0" collapsed="false"/>
    <row r="67" s="20" customFormat="true" ht="12.75" hidden="false" customHeight="false" outlineLevel="0" collapsed="false"/>
    <row r="68" s="20" customFormat="true" ht="12.75" hidden="false" customHeight="false" outlineLevel="0" collapsed="false"/>
    <row r="69" s="20" customFormat="true" ht="12.75" hidden="false" customHeight="false" outlineLevel="0" collapsed="false"/>
    <row r="70" s="20" customFormat="true" ht="12.75" hidden="false" customHeight="false" outlineLevel="0" collapsed="false"/>
    <row r="71" s="20" customFormat="true" ht="12.75" hidden="false" customHeight="false" outlineLevel="0" collapsed="false"/>
    <row r="72" s="20" customFormat="true" ht="12.75" hidden="false" customHeight="false" outlineLevel="0" collapsed="false"/>
    <row r="73" s="20" customFormat="true" ht="12.75" hidden="false" customHeight="false" outlineLevel="0" collapsed="false"/>
    <row r="74" s="20" customFormat="true" ht="12.75" hidden="false" customHeight="false" outlineLevel="0" collapsed="false"/>
    <row r="75" s="20" customFormat="true" ht="12.75" hidden="false" customHeight="false" outlineLevel="0" collapsed="false"/>
    <row r="76" s="20" customFormat="true" ht="12.75" hidden="false" customHeight="false" outlineLevel="0" collapsed="false"/>
    <row r="77" s="20" customFormat="true" ht="12.75" hidden="false" customHeight="false" outlineLevel="0" collapsed="false"/>
    <row r="78" s="20" customFormat="true" ht="12.75" hidden="false" customHeight="false" outlineLevel="0" collapsed="false"/>
    <row r="79" s="20" customFormat="true" ht="12.75" hidden="false" customHeight="false" outlineLevel="0" collapsed="false"/>
    <row r="80" s="20" customFormat="true" ht="12.75" hidden="false" customHeight="false" outlineLevel="0" collapsed="false"/>
    <row r="81" s="20" customFormat="true" ht="12.75" hidden="false" customHeight="false" outlineLevel="0" collapsed="false"/>
    <row r="82" s="20" customFormat="true" ht="12.75" hidden="false" customHeight="false" outlineLevel="0" collapsed="false"/>
    <row r="83" s="20" customFormat="true" ht="12.75" hidden="false" customHeight="false" outlineLevel="0" collapsed="false"/>
    <row r="84" s="20" customFormat="true" ht="12.75" hidden="false" customHeight="false" outlineLevel="0" collapsed="false"/>
    <row r="85" s="20" customFormat="true" ht="12.75" hidden="false" customHeight="false" outlineLevel="0" collapsed="false"/>
    <row r="86" s="20" customFormat="true" ht="12.75" hidden="false" customHeight="false" outlineLevel="0" collapsed="false"/>
    <row r="87" s="20" customFormat="true" ht="12.75" hidden="false" customHeight="false" outlineLevel="0" collapsed="false"/>
    <row r="88" s="20" customFormat="true" ht="12.75" hidden="false" customHeight="false" outlineLevel="0" collapsed="false"/>
    <row r="89" s="20" customFormat="true" ht="12.75" hidden="false" customHeight="false" outlineLevel="0" collapsed="false"/>
    <row r="90" s="20" customFormat="true" ht="12.75" hidden="false" customHeight="false" outlineLevel="0" collapsed="false"/>
    <row r="91" s="20" customFormat="true" ht="12.75" hidden="false" customHeight="false" outlineLevel="0" collapsed="false"/>
    <row r="92" s="20" customFormat="true" ht="12.75" hidden="false" customHeight="false" outlineLevel="0" collapsed="false"/>
    <row r="93" s="20" customFormat="true" ht="12.75" hidden="false" customHeight="false" outlineLevel="0" collapsed="false"/>
    <row r="94" s="20" customFormat="true" ht="12.75" hidden="false" customHeight="false" outlineLevel="0" collapsed="false"/>
    <row r="95" s="20" customFormat="true" ht="12.75" hidden="false" customHeight="false" outlineLevel="0" collapsed="false"/>
    <row r="96" s="20" customFormat="true" ht="12.75" hidden="false" customHeight="false" outlineLevel="0" collapsed="false"/>
    <row r="97" s="20" customFormat="true" ht="12.75" hidden="false" customHeight="false" outlineLevel="0" collapsed="false"/>
    <row r="98" s="20" customFormat="true" ht="12.75" hidden="false" customHeight="false" outlineLevel="0" collapsed="false"/>
    <row r="99" s="20" customFormat="true" ht="12.75" hidden="false" customHeight="false" outlineLevel="0" collapsed="false"/>
    <row r="100" s="20" customFormat="true" ht="12.75" hidden="false" customHeight="false" outlineLevel="0" collapsed="false"/>
    <row r="101" s="20" customFormat="true" ht="12.75" hidden="false" customHeight="false" outlineLevel="0" collapsed="false"/>
    <row r="102" s="20" customFormat="true" ht="12.75" hidden="false" customHeight="false" outlineLevel="0" collapsed="false"/>
    <row r="103" s="20" customFormat="true" ht="12.75" hidden="false" customHeight="false" outlineLevel="0" collapsed="false"/>
    <row r="104" s="20" customFormat="true" ht="12.75" hidden="false" customHeight="false" outlineLevel="0" collapsed="false"/>
    <row r="105" s="20" customFormat="true" ht="12.75" hidden="false" customHeight="false" outlineLevel="0" collapsed="false"/>
    <row r="106" s="20" customFormat="true" ht="12.75" hidden="false" customHeight="false" outlineLevel="0" collapsed="false"/>
    <row r="107" s="20" customFormat="true" ht="12.75" hidden="false" customHeight="false" outlineLevel="0" collapsed="false"/>
    <row r="108" s="20" customFormat="true" ht="12.75" hidden="false" customHeight="false" outlineLevel="0" collapsed="false"/>
    <row r="109" s="20" customFormat="true" ht="12.75" hidden="false" customHeight="false" outlineLevel="0" collapsed="false"/>
    <row r="110" s="20" customFormat="true" ht="12.75" hidden="false" customHeight="false" outlineLevel="0" collapsed="false"/>
    <row r="111" s="20" customFormat="true" ht="12.75" hidden="false" customHeight="false" outlineLevel="0" collapsed="false"/>
    <row r="112" s="20" customFormat="true" ht="12.75" hidden="false" customHeight="false" outlineLevel="0" collapsed="false"/>
    <row r="113" s="20" customFormat="true" ht="12.75" hidden="false" customHeight="false" outlineLevel="0" collapsed="false"/>
    <row r="114" s="20" customFormat="true" ht="12.75" hidden="false" customHeight="false" outlineLevel="0" collapsed="false"/>
    <row r="115" s="20" customFormat="true" ht="12.75" hidden="false" customHeight="false" outlineLevel="0" collapsed="false"/>
    <row r="116" s="20" customFormat="true" ht="12.75" hidden="false" customHeight="false" outlineLevel="0" collapsed="false"/>
    <row r="117" s="20" customFormat="true" ht="12.75" hidden="false" customHeight="false" outlineLevel="0" collapsed="false"/>
    <row r="118" s="20" customFormat="true" ht="12.75" hidden="false" customHeight="false" outlineLevel="0" collapsed="false"/>
    <row r="119" s="20" customFormat="true" ht="12.75" hidden="false" customHeight="false" outlineLevel="0" collapsed="false"/>
    <row r="120" s="20" customFormat="true" ht="12.75" hidden="false" customHeight="false" outlineLevel="0" collapsed="false"/>
    <row r="121" s="20" customFormat="true" ht="12.75" hidden="false" customHeight="false" outlineLevel="0" collapsed="false"/>
    <row r="122" s="20" customFormat="true" ht="12.75" hidden="false" customHeight="false" outlineLevel="0" collapsed="false"/>
    <row r="123" s="20" customFormat="true" ht="12.75" hidden="false" customHeight="false" outlineLevel="0" collapsed="false"/>
    <row r="124" s="20" customFormat="true" ht="12.75" hidden="false" customHeight="false" outlineLevel="0" collapsed="false"/>
    <row r="125" s="20" customFormat="true" ht="12.75" hidden="false" customHeight="false" outlineLevel="0" collapsed="false"/>
    <row r="126" s="20" customFormat="true" ht="12.75" hidden="false" customHeight="false" outlineLevel="0" collapsed="false"/>
    <row r="127" s="20" customFormat="true" ht="12.75" hidden="false" customHeight="false" outlineLevel="0" collapsed="false"/>
    <row r="128" s="20" customFormat="true" ht="12.75" hidden="false" customHeight="false" outlineLevel="0" collapsed="false"/>
    <row r="129" s="20" customFormat="true" ht="12.75" hidden="false" customHeight="false" outlineLevel="0" collapsed="false"/>
    <row r="130" s="20" customFormat="true" ht="12.75" hidden="false" customHeight="false" outlineLevel="0" collapsed="false"/>
    <row r="131" s="20" customFormat="true" ht="12.75" hidden="false" customHeight="false" outlineLevel="0" collapsed="false"/>
    <row r="132" s="20" customFormat="true" ht="12.75" hidden="false" customHeight="false" outlineLevel="0" collapsed="false"/>
    <row r="133" s="20" customFormat="true" ht="12.75" hidden="false" customHeight="false" outlineLevel="0" collapsed="false"/>
    <row r="134" s="20" customFormat="true" ht="12.75" hidden="false" customHeight="false" outlineLevel="0" collapsed="false"/>
    <row r="135" s="20" customFormat="true" ht="12.75" hidden="false" customHeight="false" outlineLevel="0" collapsed="false"/>
    <row r="136" s="20" customFormat="true" ht="12.75" hidden="false" customHeight="false" outlineLevel="0" collapsed="false"/>
    <row r="137" s="20" customFormat="true" ht="12.75" hidden="false" customHeight="false" outlineLevel="0" collapsed="false"/>
    <row r="138" s="20" customFormat="true" ht="12.75" hidden="false" customHeight="false" outlineLevel="0" collapsed="false"/>
    <row r="139" s="20" customFormat="true" ht="12.75" hidden="false" customHeight="false" outlineLevel="0" collapsed="false"/>
    <row r="140" s="20" customFormat="true" ht="12.75" hidden="false" customHeight="false" outlineLevel="0" collapsed="false"/>
    <row r="141" s="20" customFormat="true" ht="12.75" hidden="false" customHeight="false" outlineLevel="0" collapsed="false"/>
    <row r="142" s="20" customFormat="true" ht="12.75" hidden="false" customHeight="false" outlineLevel="0" collapsed="false"/>
    <row r="143" s="20" customFormat="true" ht="12.75" hidden="false" customHeight="false" outlineLevel="0" collapsed="false"/>
    <row r="144" s="20" customFormat="true" ht="12.75" hidden="false" customHeight="false" outlineLevel="0" collapsed="false"/>
    <row r="145" s="20" customFormat="true" ht="12.75" hidden="false" customHeight="false" outlineLevel="0" collapsed="false"/>
    <row r="146" s="20" customFormat="true" ht="12.75" hidden="false" customHeight="false" outlineLevel="0" collapsed="false"/>
    <row r="147" s="20" customFormat="true" ht="12.75" hidden="false" customHeight="false" outlineLevel="0" collapsed="false"/>
    <row r="148" s="20" customFormat="true" ht="12.75" hidden="false" customHeight="false" outlineLevel="0" collapsed="false"/>
    <row r="149" s="20" customFormat="true" ht="12.75" hidden="false" customHeight="false" outlineLevel="0" collapsed="false"/>
    <row r="150" s="20" customFormat="true" ht="12.75" hidden="false" customHeight="false" outlineLevel="0" collapsed="false"/>
    <row r="151" s="20" customFormat="true" ht="12.75" hidden="false" customHeight="false" outlineLevel="0" collapsed="false"/>
    <row r="152" s="20" customFormat="true" ht="12.75" hidden="false" customHeight="false" outlineLevel="0" collapsed="false"/>
    <row r="153" s="20" customFormat="true" ht="12.75" hidden="false" customHeight="false" outlineLevel="0" collapsed="false"/>
    <row r="154" s="20" customFormat="true" ht="12.75" hidden="false" customHeight="false" outlineLevel="0" collapsed="false"/>
    <row r="155" s="20" customFormat="true" ht="12.75" hidden="false" customHeight="false" outlineLevel="0" collapsed="false"/>
    <row r="156" s="20" customFormat="true" ht="12.75" hidden="false" customHeight="false" outlineLevel="0" collapsed="false"/>
    <row r="157" s="20" customFormat="true" ht="12.75" hidden="false" customHeight="false" outlineLevel="0" collapsed="false"/>
    <row r="158" s="20" customFormat="true" ht="12.75" hidden="false" customHeight="false" outlineLevel="0" collapsed="false"/>
    <row r="159" s="20" customFormat="true" ht="12.75" hidden="false" customHeight="false" outlineLevel="0" collapsed="false"/>
    <row r="160" s="20" customFormat="true" ht="12.75" hidden="false" customHeight="false" outlineLevel="0" collapsed="false"/>
    <row r="161" s="20" customFormat="true" ht="12.75" hidden="false" customHeight="false" outlineLevel="0" collapsed="false"/>
    <row r="162" s="20" customFormat="true" ht="12.75" hidden="false" customHeight="false" outlineLevel="0" collapsed="false"/>
    <row r="163" s="20" customFormat="true" ht="12.75" hidden="false" customHeight="false" outlineLevel="0" collapsed="false"/>
    <row r="164" s="20" customFormat="true" ht="12.75" hidden="false" customHeight="false" outlineLevel="0" collapsed="false"/>
    <row r="165" s="20" customFormat="true" ht="12.75" hidden="false" customHeight="false" outlineLevel="0" collapsed="false"/>
    <row r="166" s="20" customFormat="true" ht="12.75" hidden="false" customHeight="false" outlineLevel="0" collapsed="false"/>
    <row r="167" s="20" customFormat="true" ht="12.75" hidden="false" customHeight="false" outlineLevel="0" collapsed="false"/>
    <row r="168" s="20" customFormat="true" ht="12.75" hidden="false" customHeight="false" outlineLevel="0" collapsed="false"/>
    <row r="169" s="20" customFormat="true" ht="12.75" hidden="false" customHeight="false" outlineLevel="0" collapsed="false"/>
    <row r="170" s="20" customFormat="true" ht="12.75" hidden="false" customHeight="false" outlineLevel="0" collapsed="false"/>
    <row r="171" s="20" customFormat="true" ht="12.75" hidden="false" customHeight="false" outlineLevel="0" collapsed="false"/>
    <row r="172" s="20" customFormat="true" ht="12.75" hidden="false" customHeight="false" outlineLevel="0" collapsed="false"/>
    <row r="173" s="20" customFormat="true" ht="12.75" hidden="false" customHeight="false" outlineLevel="0" collapsed="false"/>
    <row r="174" s="20" customFormat="true" ht="12.75" hidden="false" customHeight="false" outlineLevel="0" collapsed="false"/>
    <row r="175" s="20" customFormat="true" ht="12.75" hidden="false" customHeight="false" outlineLevel="0" collapsed="false"/>
    <row r="176" s="20" customFormat="true" ht="12.75" hidden="false" customHeight="false" outlineLevel="0" collapsed="false"/>
    <row r="177" s="20" customFormat="true" ht="12.75" hidden="false" customHeight="false" outlineLevel="0" collapsed="false"/>
    <row r="178" s="20" customFormat="true" ht="12.75" hidden="false" customHeight="false" outlineLevel="0" collapsed="false"/>
    <row r="179" s="20" customFormat="true" ht="12.75" hidden="false" customHeight="false" outlineLevel="0" collapsed="false"/>
    <row r="180" s="20" customFormat="true" ht="12.75" hidden="false" customHeight="false" outlineLevel="0" collapsed="false"/>
    <row r="181" s="20" customFormat="true" ht="12.75" hidden="false" customHeight="false" outlineLevel="0" collapsed="false"/>
    <row r="182" s="20" customFormat="true" ht="12.75" hidden="false" customHeight="false" outlineLevel="0" collapsed="false"/>
    <row r="183" s="20" customFormat="true" ht="12.75" hidden="false" customHeight="false" outlineLevel="0" collapsed="false"/>
    <row r="184" s="20" customFormat="true" ht="12.75" hidden="false" customHeight="false" outlineLevel="0" collapsed="false"/>
    <row r="185" s="20" customFormat="true" ht="12.75" hidden="false" customHeight="false" outlineLevel="0" collapsed="false"/>
    <row r="186" s="20" customFormat="true" ht="12.75" hidden="false" customHeight="false" outlineLevel="0" collapsed="false"/>
    <row r="187" s="20" customFormat="true" ht="12.75" hidden="false" customHeight="false" outlineLevel="0" collapsed="false"/>
    <row r="188" s="20" customFormat="true" ht="12.75" hidden="false" customHeight="false" outlineLevel="0" collapsed="false"/>
    <row r="189" s="20" customFormat="true" ht="12.75" hidden="false" customHeight="false" outlineLevel="0" collapsed="false"/>
    <row r="190" s="20" customFormat="true" ht="12.75" hidden="false" customHeight="false" outlineLevel="0" collapsed="false"/>
    <row r="191" s="20" customFormat="true" ht="12.75" hidden="false" customHeight="false" outlineLevel="0" collapsed="false"/>
    <row r="192" s="20" customFormat="true" ht="12.75" hidden="false" customHeight="false" outlineLevel="0" collapsed="false"/>
    <row r="193" s="20" customFormat="true" ht="12.75" hidden="false" customHeight="false" outlineLevel="0" collapsed="false"/>
    <row r="194" s="20" customFormat="true" ht="12.75" hidden="false" customHeight="false" outlineLevel="0" collapsed="false"/>
    <row r="195" s="20" customFormat="true" ht="12.75" hidden="false" customHeight="false" outlineLevel="0" collapsed="false"/>
    <row r="196" s="20" customFormat="true" ht="12.75" hidden="false" customHeight="false" outlineLevel="0" collapsed="false"/>
    <row r="197" s="20" customFormat="true" ht="12.75" hidden="false" customHeight="false" outlineLevel="0" collapsed="false"/>
    <row r="198" s="20" customFormat="true" ht="12.75" hidden="false" customHeight="false" outlineLevel="0" collapsed="false"/>
    <row r="199" s="20" customFormat="true" ht="12.75" hidden="false" customHeight="false" outlineLevel="0" collapsed="false"/>
    <row r="200" s="20" customFormat="true" ht="12.75" hidden="false" customHeight="false" outlineLevel="0" collapsed="false"/>
    <row r="201" s="20" customFormat="true" ht="12.75" hidden="false" customHeight="false" outlineLevel="0" collapsed="false"/>
    <row r="202" s="20" customFormat="true" ht="12.75" hidden="false" customHeight="false" outlineLevel="0" collapsed="false"/>
    <row r="203" s="20" customFormat="true" ht="12.75" hidden="false" customHeight="false" outlineLevel="0" collapsed="false"/>
    <row r="204" s="20" customFormat="true" ht="12.75" hidden="false" customHeight="false" outlineLevel="0" collapsed="false"/>
    <row r="205" s="20" customFormat="true" ht="12.75" hidden="false" customHeight="false" outlineLevel="0" collapsed="false"/>
    <row r="206" s="20" customFormat="true" ht="12.75" hidden="false" customHeight="false" outlineLevel="0" collapsed="false"/>
    <row r="207" s="20" customFormat="true" ht="12.75" hidden="false" customHeight="false" outlineLevel="0" collapsed="false"/>
    <row r="208" s="20" customFormat="true" ht="12.75" hidden="false" customHeight="false" outlineLevel="0" collapsed="false"/>
    <row r="209" s="20" customFormat="true" ht="12.75" hidden="false" customHeight="false" outlineLevel="0" collapsed="false"/>
    <row r="210" s="20" customFormat="true" ht="12.75" hidden="false" customHeight="false" outlineLevel="0" collapsed="false"/>
    <row r="211" s="20" customFormat="true" ht="12.75" hidden="false" customHeight="false" outlineLevel="0" collapsed="false"/>
    <row r="212" s="20" customFormat="true" ht="12.75" hidden="false" customHeight="false" outlineLevel="0" collapsed="false"/>
    <row r="213" s="20" customFormat="true" ht="12.75" hidden="false" customHeight="false" outlineLevel="0" collapsed="false"/>
    <row r="214" s="20" customFormat="true" ht="12.75" hidden="false" customHeight="false" outlineLevel="0" collapsed="false"/>
    <row r="215" s="20" customFormat="true" ht="12.75" hidden="false" customHeight="false" outlineLevel="0" collapsed="false"/>
    <row r="216" s="20" customFormat="true" ht="12.75" hidden="false" customHeight="false" outlineLevel="0" collapsed="false"/>
    <row r="217" s="20" customFormat="true" ht="12.75" hidden="false" customHeight="false" outlineLevel="0" collapsed="false"/>
    <row r="218" s="20" customFormat="true" ht="12.75" hidden="false" customHeight="false" outlineLevel="0" collapsed="false"/>
    <row r="219" s="20" customFormat="true" ht="12.75" hidden="false" customHeight="false" outlineLevel="0" collapsed="false"/>
    <row r="220" s="20" customFormat="true" ht="12.75" hidden="false" customHeight="false" outlineLevel="0" collapsed="false"/>
    <row r="221" s="20" customFormat="true" ht="12.75" hidden="false" customHeight="false" outlineLevel="0" collapsed="false"/>
    <row r="222" s="20" customFormat="true" ht="12.75" hidden="false" customHeight="false" outlineLevel="0" collapsed="false"/>
    <row r="223" s="20" customFormat="true" ht="12.75" hidden="false" customHeight="false" outlineLevel="0" collapsed="false"/>
    <row r="224" s="20" customFormat="true" ht="12.75" hidden="false" customHeight="false" outlineLevel="0" collapsed="false"/>
    <row r="225" s="20" customFormat="true" ht="12.75" hidden="false" customHeight="false" outlineLevel="0" collapsed="false"/>
    <row r="226" s="20" customFormat="true" ht="12.75" hidden="false" customHeight="false" outlineLevel="0" collapsed="false"/>
    <row r="227" s="20" customFormat="true" ht="12.75" hidden="false" customHeight="false" outlineLevel="0" collapsed="false"/>
    <row r="228" s="20" customFormat="true" ht="12.75" hidden="false" customHeight="false" outlineLevel="0" collapsed="false"/>
    <row r="229" s="20" customFormat="true" ht="12.75" hidden="false" customHeight="false" outlineLevel="0" collapsed="false"/>
    <row r="230" s="20" customFormat="true" ht="12.75" hidden="false" customHeight="false" outlineLevel="0" collapsed="false"/>
    <row r="231" s="20" customFormat="true" ht="12.75" hidden="false" customHeight="false" outlineLevel="0" collapsed="false"/>
    <row r="232" s="20" customFormat="true" ht="12.75" hidden="false" customHeight="false" outlineLevel="0" collapsed="false"/>
    <row r="233" s="20" customFormat="true" ht="12.75" hidden="false" customHeight="false" outlineLevel="0" collapsed="false"/>
    <row r="234" s="20" customFormat="true" ht="12.75" hidden="false" customHeight="false" outlineLevel="0" collapsed="false"/>
    <row r="235" s="20" customFormat="true" ht="12.75" hidden="false" customHeight="false" outlineLevel="0" collapsed="false"/>
    <row r="236" s="20" customFormat="true" ht="12.75" hidden="false" customHeight="false" outlineLevel="0" collapsed="false"/>
    <row r="237" s="20" customFormat="true" ht="12.75" hidden="false" customHeight="false" outlineLevel="0" collapsed="false"/>
    <row r="238" s="20" customFormat="true" ht="12.75" hidden="false" customHeight="false" outlineLevel="0" collapsed="false"/>
    <row r="239" s="20" customFormat="true" ht="12.75" hidden="false" customHeight="false" outlineLevel="0" collapsed="false"/>
    <row r="240" s="20" customFormat="true" ht="12.75" hidden="false" customHeight="false" outlineLevel="0" collapsed="false"/>
    <row r="241" s="20" customFormat="true" ht="12.75" hidden="false" customHeight="false" outlineLevel="0" collapsed="false"/>
    <row r="242" s="20" customFormat="true" ht="12.75" hidden="false" customHeight="false" outlineLevel="0" collapsed="false"/>
    <row r="243" s="20" customFormat="true" ht="12.75" hidden="false" customHeight="false" outlineLevel="0" collapsed="false"/>
    <row r="244" s="20" customFormat="true" ht="12.75" hidden="false" customHeight="false" outlineLevel="0" collapsed="false"/>
    <row r="245" s="20" customFormat="true" ht="12.75" hidden="false" customHeight="false" outlineLevel="0" collapsed="false"/>
    <row r="246" s="20" customFormat="true" ht="12.75" hidden="false" customHeight="false" outlineLevel="0" collapsed="false"/>
    <row r="247" s="20" customFormat="true" ht="12.75" hidden="false" customHeight="false" outlineLevel="0" collapsed="false"/>
    <row r="248" s="20" customFormat="true" ht="12.75" hidden="false" customHeight="false" outlineLevel="0" collapsed="false"/>
    <row r="249" s="20" customFormat="true" ht="12.75" hidden="false" customHeight="false" outlineLevel="0" collapsed="false"/>
    <row r="250" s="20" customFormat="true" ht="12.75" hidden="false" customHeight="false" outlineLevel="0" collapsed="false"/>
    <row r="251" s="20" customFormat="true" ht="12.75" hidden="false" customHeight="false" outlineLevel="0" collapsed="false"/>
    <row r="252" s="20" customFormat="true" ht="12.75" hidden="false" customHeight="false" outlineLevel="0" collapsed="false"/>
    <row r="253" s="20" customFormat="true" ht="12.75" hidden="false" customHeight="false" outlineLevel="0" collapsed="false"/>
    <row r="254" s="20" customFormat="true" ht="12.75" hidden="false" customHeight="false" outlineLevel="0" collapsed="false"/>
    <row r="255" s="20" customFormat="true" ht="12.75" hidden="false" customHeight="false" outlineLevel="0" collapsed="false"/>
    <row r="256" s="20" customFormat="true" ht="12.75" hidden="false" customHeight="false" outlineLevel="0" collapsed="false"/>
    <row r="257" s="20" customFormat="true" ht="12.75" hidden="false" customHeight="false" outlineLevel="0" collapsed="false"/>
    <row r="258" s="20" customFormat="true" ht="12.75" hidden="false" customHeight="false" outlineLevel="0" collapsed="false"/>
    <row r="259" s="20" customFormat="true" ht="12.75" hidden="false" customHeight="false" outlineLevel="0" collapsed="false"/>
    <row r="260" s="20" customFormat="true" ht="12.75" hidden="false" customHeight="false" outlineLevel="0" collapsed="false"/>
    <row r="261" s="20" customFormat="true" ht="12.75" hidden="false" customHeight="false" outlineLevel="0" collapsed="false"/>
    <row r="262" s="20" customFormat="true" ht="12.75" hidden="false" customHeight="false" outlineLevel="0" collapsed="false"/>
    <row r="263" s="20" customFormat="true" ht="12.75" hidden="false" customHeight="false" outlineLevel="0" collapsed="false"/>
    <row r="264" s="20" customFormat="true" ht="12.75" hidden="false" customHeight="false" outlineLevel="0" collapsed="false"/>
    <row r="265" s="20" customFormat="true" ht="12.75" hidden="false" customHeight="false" outlineLevel="0" collapsed="false"/>
    <row r="266" s="20" customFormat="true" ht="12.75" hidden="false" customHeight="false" outlineLevel="0" collapsed="false"/>
    <row r="267" s="20" customFormat="true" ht="12.75" hidden="false" customHeight="false" outlineLevel="0" collapsed="false"/>
    <row r="268" s="20" customFormat="true" ht="12.75" hidden="false" customHeight="false" outlineLevel="0" collapsed="false"/>
    <row r="269" s="20" customFormat="true" ht="12.75" hidden="false" customHeight="false" outlineLevel="0" collapsed="false"/>
    <row r="270" s="20" customFormat="true" ht="12.75" hidden="false" customHeight="false" outlineLevel="0" collapsed="false"/>
    <row r="271" s="20" customFormat="true" ht="12.75" hidden="false" customHeight="false" outlineLevel="0" collapsed="false"/>
    <row r="272" s="20" customFormat="true" ht="12.75" hidden="false" customHeight="false" outlineLevel="0" collapsed="false"/>
    <row r="273" s="20" customFormat="true" ht="12.75" hidden="false" customHeight="false" outlineLevel="0" collapsed="false"/>
    <row r="274" s="20" customFormat="true" ht="12.75" hidden="false" customHeight="false" outlineLevel="0" collapsed="false"/>
    <row r="275" s="20" customFormat="true" ht="12.75" hidden="false" customHeight="false" outlineLevel="0" collapsed="false"/>
    <row r="276" s="20" customFormat="true" ht="12.75" hidden="false" customHeight="false" outlineLevel="0" collapsed="false"/>
    <row r="277" s="20" customFormat="true" ht="12.75" hidden="false" customHeight="false" outlineLevel="0" collapsed="false"/>
    <row r="278" s="20" customFormat="true" ht="12.75" hidden="false" customHeight="false" outlineLevel="0" collapsed="false"/>
    <row r="279" s="20" customFormat="true" ht="12.75" hidden="false" customHeight="false" outlineLevel="0" collapsed="false"/>
    <row r="280" s="20" customFormat="true" ht="12.75" hidden="false" customHeight="false" outlineLevel="0" collapsed="false"/>
    <row r="281" s="20" customFormat="true" ht="12.75" hidden="false" customHeight="false" outlineLevel="0" collapsed="false"/>
    <row r="282" s="20" customFormat="true" ht="12.75" hidden="false" customHeight="false" outlineLevel="0" collapsed="false"/>
    <row r="283" s="20" customFormat="true" ht="12.75" hidden="false" customHeight="false" outlineLevel="0" collapsed="false"/>
    <row r="284" s="20" customFormat="true" ht="12.75" hidden="false" customHeight="false" outlineLevel="0" collapsed="false"/>
    <row r="285" s="20" customFormat="true" ht="12.75" hidden="false" customHeight="false" outlineLevel="0" collapsed="false"/>
    <row r="286" s="20" customFormat="true" ht="12.75" hidden="false" customHeight="false" outlineLevel="0" collapsed="false"/>
    <row r="287" s="20" customFormat="true" ht="12.75" hidden="false" customHeight="false" outlineLevel="0" collapsed="false"/>
    <row r="288" s="20" customFormat="true" ht="12.75" hidden="false" customHeight="false" outlineLevel="0" collapsed="false"/>
    <row r="289" s="20" customFormat="true" ht="12.75" hidden="false" customHeight="false" outlineLevel="0" collapsed="false"/>
    <row r="290" s="20" customFormat="true" ht="12.75" hidden="false" customHeight="false" outlineLevel="0" collapsed="false"/>
    <row r="291" s="20" customFormat="true" ht="12.75" hidden="false" customHeight="false" outlineLevel="0" collapsed="false"/>
    <row r="292" s="20" customFormat="true" ht="12.75" hidden="false" customHeight="false" outlineLevel="0" collapsed="false"/>
    <row r="293" s="20" customFormat="true" ht="12.75" hidden="false" customHeight="false" outlineLevel="0" collapsed="false"/>
    <row r="294" s="20" customFormat="true" ht="12.75" hidden="false" customHeight="false" outlineLevel="0" collapsed="false"/>
    <row r="295" s="20" customFormat="true" ht="12.75" hidden="false" customHeight="false" outlineLevel="0" collapsed="false"/>
    <row r="296" s="20" customFormat="true" ht="12.75" hidden="false" customHeight="false" outlineLevel="0" collapsed="false"/>
    <row r="297" s="20" customFormat="true" ht="12.75" hidden="false" customHeight="false" outlineLevel="0" collapsed="false"/>
    <row r="298" s="20" customFormat="true" ht="12.75" hidden="false" customHeight="false" outlineLevel="0" collapsed="false"/>
    <row r="299" s="20" customFormat="true" ht="12.75" hidden="false" customHeight="false" outlineLevel="0" collapsed="false"/>
    <row r="300" s="20" customFormat="true" ht="12.75" hidden="false" customHeight="false" outlineLevel="0" collapsed="false"/>
    <row r="301" s="20" customFormat="true" ht="12.75" hidden="false" customHeight="false" outlineLevel="0" collapsed="false"/>
    <row r="302" s="20" customFormat="true" ht="12.75" hidden="false" customHeight="false" outlineLevel="0" collapsed="false"/>
    <row r="303" s="20" customFormat="true" ht="12.75" hidden="false" customHeight="false" outlineLevel="0" collapsed="false"/>
    <row r="304" s="20" customFormat="true" ht="12.75" hidden="false" customHeight="false" outlineLevel="0" collapsed="false"/>
    <row r="305" s="20" customFormat="true" ht="12.75" hidden="false" customHeight="false" outlineLevel="0" collapsed="false"/>
    <row r="306" s="20" customFormat="true" ht="12.75" hidden="false" customHeight="false" outlineLevel="0" collapsed="false"/>
    <row r="307" s="20" customFormat="true" ht="12.75" hidden="false" customHeight="false" outlineLevel="0" collapsed="false"/>
    <row r="308" s="20" customFormat="true" ht="12.75" hidden="false" customHeight="false" outlineLevel="0" collapsed="false"/>
    <row r="309" s="20" customFormat="true" ht="12.75" hidden="false" customHeight="false" outlineLevel="0" collapsed="false"/>
    <row r="310" s="20" customFormat="true" ht="12.75" hidden="false" customHeight="false" outlineLevel="0" collapsed="false"/>
    <row r="311" s="20" customFormat="true" ht="12.75" hidden="false" customHeight="false" outlineLevel="0" collapsed="false"/>
    <row r="312" s="20" customFormat="true" ht="12.75" hidden="false" customHeight="false" outlineLevel="0" collapsed="false"/>
    <row r="313" s="20" customFormat="true" ht="12.75" hidden="false" customHeight="false" outlineLevel="0" collapsed="false"/>
    <row r="314" s="20" customFormat="true" ht="12.75" hidden="false" customHeight="false" outlineLevel="0" collapsed="false"/>
    <row r="315" s="20" customFormat="true" ht="12.75" hidden="false" customHeight="false" outlineLevel="0" collapsed="false"/>
    <row r="316" s="20" customFormat="true" ht="12.75" hidden="false" customHeight="false" outlineLevel="0" collapsed="false"/>
    <row r="317" s="20" customFormat="true" ht="12.75" hidden="false" customHeight="false" outlineLevel="0" collapsed="false"/>
    <row r="318" s="20" customFormat="true" ht="12.75" hidden="false" customHeight="false" outlineLevel="0" collapsed="false"/>
    <row r="319" s="20" customFormat="true" ht="12.75" hidden="false" customHeight="false" outlineLevel="0" collapsed="false"/>
    <row r="320" s="20" customFormat="true" ht="12.75" hidden="false" customHeight="false" outlineLevel="0" collapsed="false"/>
    <row r="321" s="20" customFormat="true" ht="12.75" hidden="false" customHeight="false" outlineLevel="0" collapsed="false"/>
    <row r="322" s="20" customFormat="true" ht="12.75" hidden="false" customHeight="false" outlineLevel="0" collapsed="false"/>
    <row r="323" s="20" customFormat="true" ht="12.75" hidden="false" customHeight="false" outlineLevel="0" collapsed="false"/>
    <row r="324" s="20" customFormat="true" ht="12.75" hidden="false" customHeight="false" outlineLevel="0" collapsed="false"/>
    <row r="325" s="20" customFormat="true" ht="12.75" hidden="false" customHeight="false" outlineLevel="0" collapsed="false"/>
    <row r="326" s="20" customFormat="true" ht="12.75" hidden="false" customHeight="false" outlineLevel="0" collapsed="false"/>
    <row r="327" s="20" customFormat="true" ht="12.75" hidden="false" customHeight="false" outlineLevel="0" collapsed="false"/>
    <row r="328" s="20" customFormat="true" ht="12.75" hidden="false" customHeight="false" outlineLevel="0" collapsed="false"/>
    <row r="329" s="20" customFormat="true" ht="12.75" hidden="false" customHeight="false" outlineLevel="0" collapsed="false"/>
    <row r="330" s="20" customFormat="true" ht="12.75" hidden="false" customHeight="false" outlineLevel="0" collapsed="false"/>
    <row r="331" s="20" customFormat="true" ht="12.75" hidden="false" customHeight="false" outlineLevel="0" collapsed="false"/>
    <row r="332" s="20" customFormat="true" ht="12.75" hidden="false" customHeight="false" outlineLevel="0" collapsed="false"/>
    <row r="333" s="20" customFormat="true" ht="12.75" hidden="false" customHeight="false" outlineLevel="0" collapsed="false"/>
    <row r="334" s="20" customFormat="true" ht="12.75" hidden="false" customHeight="false" outlineLevel="0" collapsed="false"/>
    <row r="335" s="20" customFormat="true" ht="12.75" hidden="false" customHeight="false" outlineLevel="0" collapsed="false"/>
    <row r="336" s="20" customFormat="true" ht="12.75" hidden="false" customHeight="false" outlineLevel="0" collapsed="false"/>
    <row r="337" s="20" customFormat="true" ht="12.75" hidden="false" customHeight="false" outlineLevel="0" collapsed="false"/>
    <row r="338" s="20" customFormat="true" ht="12.75" hidden="false" customHeight="false" outlineLevel="0" collapsed="false"/>
    <row r="339" s="20" customFormat="true" ht="12.75" hidden="false" customHeight="false" outlineLevel="0" collapsed="false"/>
    <row r="340" s="20" customFormat="true" ht="12.75" hidden="false" customHeight="false" outlineLevel="0" collapsed="false"/>
    <row r="341" s="20" customFormat="true" ht="12.75" hidden="false" customHeight="false" outlineLevel="0" collapsed="false"/>
    <row r="342" s="20" customFormat="true" ht="12.75" hidden="false" customHeight="false" outlineLevel="0" collapsed="false"/>
    <row r="343" s="20" customFormat="true" ht="12.75" hidden="false" customHeight="false" outlineLevel="0" collapsed="false"/>
    <row r="344" s="20" customFormat="true" ht="12.75" hidden="false" customHeight="false" outlineLevel="0" collapsed="false"/>
    <row r="345" s="20" customFormat="true" ht="12.75" hidden="false" customHeight="false" outlineLevel="0" collapsed="false"/>
    <row r="346" s="20" customFormat="true" ht="12.75" hidden="false" customHeight="false" outlineLevel="0" collapsed="false"/>
    <row r="347" s="20" customFormat="true" ht="12.75" hidden="false" customHeight="false" outlineLevel="0" collapsed="false"/>
    <row r="348" s="20" customFormat="true" ht="12.75" hidden="false" customHeight="false" outlineLevel="0" collapsed="false"/>
    <row r="349" s="20" customFormat="true" ht="12.75" hidden="false" customHeight="false" outlineLevel="0" collapsed="false"/>
    <row r="350" s="20" customFormat="true" ht="12.75" hidden="false" customHeight="false" outlineLevel="0" collapsed="false"/>
    <row r="351" s="20" customFormat="true" ht="12.75" hidden="false" customHeight="false" outlineLevel="0" collapsed="false"/>
    <row r="352" s="20" customFormat="true" ht="12.75" hidden="false" customHeight="false" outlineLevel="0" collapsed="false"/>
    <row r="353" s="20" customFormat="true" ht="12.75" hidden="false" customHeight="false" outlineLevel="0" collapsed="false"/>
    <row r="354" s="20" customFormat="true" ht="12.75" hidden="false" customHeight="false" outlineLevel="0" collapsed="false"/>
    <row r="355" s="20" customFormat="true" ht="12.75" hidden="false" customHeight="false" outlineLevel="0" collapsed="false"/>
    <row r="356" s="20" customFormat="true" ht="12.75" hidden="false" customHeight="false" outlineLevel="0" collapsed="false"/>
    <row r="357" s="20" customFormat="true" ht="12.75" hidden="false" customHeight="false" outlineLevel="0" collapsed="false"/>
    <row r="358" s="20" customFormat="true" ht="12.75" hidden="false" customHeight="false" outlineLevel="0" collapsed="false"/>
    <row r="359" s="20" customFormat="true" ht="12.75" hidden="false" customHeight="false" outlineLevel="0" collapsed="false"/>
    <row r="360" s="20" customFormat="true" ht="12.75" hidden="false" customHeight="false" outlineLevel="0" collapsed="false"/>
    <row r="361" s="20" customFormat="true" ht="12.75" hidden="false" customHeight="false" outlineLevel="0" collapsed="false"/>
    <row r="362" s="20" customFormat="true" ht="12.75" hidden="false" customHeight="false" outlineLevel="0" collapsed="false"/>
    <row r="363" s="20" customFormat="true" ht="12.75" hidden="false" customHeight="false" outlineLevel="0" collapsed="false"/>
    <row r="364" s="20" customFormat="true" ht="12.75" hidden="false" customHeight="false" outlineLevel="0" collapsed="false"/>
    <row r="365" s="20" customFormat="true" ht="12.75" hidden="false" customHeight="false" outlineLevel="0" collapsed="false"/>
    <row r="366" s="20" customFormat="true" ht="12.75" hidden="false" customHeight="false" outlineLevel="0" collapsed="false"/>
    <row r="367" s="20" customFormat="true" ht="12.75" hidden="false" customHeight="false" outlineLevel="0" collapsed="false"/>
    <row r="368" s="20" customFormat="true" ht="12.75" hidden="false" customHeight="false" outlineLevel="0" collapsed="false"/>
    <row r="369" s="20" customFormat="true" ht="12.75" hidden="false" customHeight="false" outlineLevel="0" collapsed="false"/>
    <row r="370" s="20" customFormat="true" ht="12.75" hidden="false" customHeight="false" outlineLevel="0" collapsed="false"/>
    <row r="371" s="20" customFormat="true" ht="12.75" hidden="false" customHeight="false" outlineLevel="0" collapsed="false"/>
    <row r="372" s="20" customFormat="true" ht="12.75" hidden="false" customHeight="false" outlineLevel="0" collapsed="false"/>
    <row r="373" s="20" customFormat="true" ht="12.75" hidden="false" customHeight="false" outlineLevel="0" collapsed="false"/>
    <row r="374" s="20" customFormat="true" ht="12.75" hidden="false" customHeight="false" outlineLevel="0" collapsed="false"/>
    <row r="375" s="20" customFormat="true" ht="12.75" hidden="false" customHeight="false" outlineLevel="0" collapsed="false"/>
    <row r="376" s="20" customFormat="true" ht="12.75" hidden="false" customHeight="false" outlineLevel="0" collapsed="false"/>
    <row r="377" s="20" customFormat="true" ht="12.75" hidden="false" customHeight="false" outlineLevel="0" collapsed="false"/>
    <row r="378" s="20" customFormat="true" ht="12.75" hidden="false" customHeight="false" outlineLevel="0" collapsed="false"/>
    <row r="379" s="20" customFormat="true" ht="12.75" hidden="false" customHeight="false" outlineLevel="0" collapsed="false"/>
    <row r="380" s="20" customFormat="true" ht="12.75" hidden="false" customHeight="false" outlineLevel="0" collapsed="false"/>
    <row r="381" s="20" customFormat="true" ht="12.75" hidden="false" customHeight="false" outlineLevel="0" collapsed="false"/>
    <row r="382" s="20" customFormat="true" ht="12.75" hidden="false" customHeight="false" outlineLevel="0" collapsed="false"/>
    <row r="383" s="20" customFormat="true" ht="12.75" hidden="false" customHeight="false" outlineLevel="0" collapsed="false"/>
    <row r="384" s="20" customFormat="true" ht="12.75" hidden="false" customHeight="false" outlineLevel="0" collapsed="false"/>
    <row r="385" s="20" customFormat="true" ht="12.75" hidden="false" customHeight="false" outlineLevel="0" collapsed="false"/>
    <row r="386" s="20" customFormat="true" ht="12.75" hidden="false" customHeight="false" outlineLevel="0" collapsed="false"/>
    <row r="387" s="20" customFormat="true" ht="12.75" hidden="false" customHeight="false" outlineLevel="0" collapsed="false"/>
    <row r="388" s="20" customFormat="true" ht="12.75" hidden="false" customHeight="false" outlineLevel="0" collapsed="false"/>
    <row r="389" s="20" customFormat="true" ht="12.75" hidden="false" customHeight="false" outlineLevel="0" collapsed="false"/>
    <row r="390" s="20" customFormat="true" ht="12.75" hidden="false" customHeight="false" outlineLevel="0" collapsed="false"/>
    <row r="391" s="20" customFormat="true" ht="12.75" hidden="false" customHeight="false" outlineLevel="0" collapsed="false"/>
    <row r="392" s="20" customFormat="true" ht="12.75" hidden="false" customHeight="false" outlineLevel="0" collapsed="false"/>
    <row r="393" s="20" customFormat="true" ht="12.75" hidden="false" customHeight="false" outlineLevel="0" collapsed="false"/>
    <row r="394" s="20" customFormat="true" ht="12.75" hidden="false" customHeight="false" outlineLevel="0" collapsed="false"/>
    <row r="395" s="20" customFormat="true" ht="12.75" hidden="false" customHeight="false" outlineLevel="0" collapsed="false"/>
    <row r="396" s="20" customFormat="true" ht="12.75" hidden="false" customHeight="false" outlineLevel="0" collapsed="false"/>
    <row r="397" s="20" customFormat="true" ht="12.75" hidden="false" customHeight="false" outlineLevel="0" collapsed="false"/>
    <row r="398" s="20" customFormat="true" ht="12.75" hidden="false" customHeight="false" outlineLevel="0" collapsed="false"/>
    <row r="399" s="20" customFormat="true" ht="12.75" hidden="false" customHeight="false" outlineLevel="0" collapsed="false"/>
    <row r="400" s="20" customFormat="true" ht="12.75" hidden="false" customHeight="false" outlineLevel="0" collapsed="false"/>
    <row r="401" s="20" customFormat="true" ht="12.75" hidden="false" customHeight="false" outlineLevel="0" collapsed="false"/>
    <row r="402" s="20" customFormat="true" ht="12.75" hidden="false" customHeight="false" outlineLevel="0" collapsed="false"/>
    <row r="403" s="20" customFormat="true" ht="12.75" hidden="false" customHeight="false" outlineLevel="0" collapsed="false"/>
    <row r="404" s="20" customFormat="true" ht="12.75" hidden="false" customHeight="false" outlineLevel="0" collapsed="false"/>
    <row r="405" s="20" customFormat="true" ht="12.75" hidden="false" customHeight="false" outlineLevel="0" collapsed="false"/>
    <row r="406" s="20" customFormat="true" ht="12.75" hidden="false" customHeight="false" outlineLevel="0" collapsed="false"/>
    <row r="407" s="20" customFormat="true" ht="12.75" hidden="false" customHeight="false" outlineLevel="0" collapsed="false"/>
    <row r="408" s="20" customFormat="true" ht="12.75" hidden="false" customHeight="false" outlineLevel="0" collapsed="false"/>
    <row r="409" s="20" customFormat="true" ht="12.75" hidden="false" customHeight="false" outlineLevel="0" collapsed="false"/>
    <row r="410" s="20" customFormat="true" ht="12.75" hidden="false" customHeight="false" outlineLevel="0" collapsed="false"/>
    <row r="411" s="20" customFormat="true" ht="12.75" hidden="false" customHeight="false" outlineLevel="0" collapsed="false"/>
    <row r="412" s="20" customFormat="true" ht="12.75" hidden="false" customHeight="false" outlineLevel="0" collapsed="false"/>
    <row r="413" s="20" customFormat="true" ht="12.75" hidden="false" customHeight="false" outlineLevel="0" collapsed="false"/>
    <row r="414" s="20" customFormat="true" ht="12.75" hidden="false" customHeight="false" outlineLevel="0" collapsed="false"/>
    <row r="415" s="20" customFormat="true" ht="12.75" hidden="false" customHeight="false" outlineLevel="0" collapsed="false"/>
    <row r="416" s="20" customFormat="true" ht="12.75" hidden="false" customHeight="false" outlineLevel="0" collapsed="false"/>
    <row r="417" s="20" customFormat="true" ht="12.75" hidden="false" customHeight="false" outlineLevel="0" collapsed="false"/>
    <row r="418" s="20" customFormat="true" ht="12.75" hidden="false" customHeight="false" outlineLevel="0" collapsed="false"/>
    <row r="419" s="20" customFormat="true" ht="12.75" hidden="false" customHeight="false" outlineLevel="0" collapsed="false"/>
    <row r="420" s="20" customFormat="true" ht="12.75" hidden="false" customHeight="false" outlineLevel="0" collapsed="false"/>
    <row r="421" s="20" customFormat="true" ht="12.75" hidden="false" customHeight="false" outlineLevel="0" collapsed="false"/>
    <row r="422" s="20" customFormat="true" ht="12.75" hidden="false" customHeight="false" outlineLevel="0" collapsed="false"/>
    <row r="423" s="20" customFormat="true" ht="12.75" hidden="false" customHeight="false" outlineLevel="0" collapsed="false"/>
    <row r="424" s="20" customFormat="true" ht="12.75" hidden="false" customHeight="false" outlineLevel="0" collapsed="false"/>
    <row r="425" s="20" customFormat="true" ht="12.75" hidden="false" customHeight="false" outlineLevel="0" collapsed="false"/>
    <row r="426" s="20" customFormat="true" ht="12.75" hidden="false" customHeight="false" outlineLevel="0" collapsed="false"/>
    <row r="427" s="20" customFormat="true" ht="12.75" hidden="false" customHeight="false" outlineLevel="0" collapsed="false"/>
    <row r="428" s="20" customFormat="true" ht="12.75" hidden="false" customHeight="false" outlineLevel="0" collapsed="false"/>
    <row r="429" s="20" customFormat="true" ht="12.75" hidden="false" customHeight="false" outlineLevel="0" collapsed="false"/>
    <row r="430" s="20" customFormat="true" ht="12.75" hidden="false" customHeight="false" outlineLevel="0" collapsed="false"/>
    <row r="431" s="20" customFormat="true" ht="12.75" hidden="false" customHeight="false" outlineLevel="0" collapsed="false"/>
    <row r="432" s="20" customFormat="true" ht="12.75" hidden="false" customHeight="false" outlineLevel="0" collapsed="false"/>
    <row r="433" s="20" customFormat="true" ht="12.75" hidden="false" customHeight="false" outlineLevel="0" collapsed="false"/>
    <row r="434" s="20" customFormat="true" ht="12.75" hidden="false" customHeight="false" outlineLevel="0" collapsed="false"/>
    <row r="435" s="20" customFormat="true" ht="12.75" hidden="false" customHeight="false" outlineLevel="0" collapsed="false"/>
    <row r="436" s="20" customFormat="true" ht="12.75" hidden="false" customHeight="false" outlineLevel="0" collapsed="false"/>
    <row r="437" s="20" customFormat="true" ht="12.75" hidden="false" customHeight="false" outlineLevel="0" collapsed="false"/>
    <row r="438" s="20" customFormat="true" ht="12.75" hidden="false" customHeight="false" outlineLevel="0" collapsed="false"/>
    <row r="439" s="20" customFormat="true" ht="12.75" hidden="false" customHeight="false" outlineLevel="0" collapsed="false"/>
    <row r="440" s="20" customFormat="true" ht="12.75" hidden="false" customHeight="false" outlineLevel="0" collapsed="false"/>
    <row r="441" s="20" customFormat="true" ht="12.75" hidden="false" customHeight="false" outlineLevel="0" collapsed="false"/>
    <row r="442" s="20" customFormat="true" ht="12.75" hidden="false" customHeight="false" outlineLevel="0" collapsed="false"/>
    <row r="443" s="20" customFormat="true" ht="12.75" hidden="false" customHeight="false" outlineLevel="0" collapsed="false"/>
    <row r="444" s="20" customFormat="true" ht="12.75" hidden="false" customHeight="false" outlineLevel="0" collapsed="false"/>
    <row r="445" s="20" customFormat="true" ht="12.75" hidden="false" customHeight="false" outlineLevel="0" collapsed="false"/>
    <row r="446" s="20" customFormat="true" ht="12.75" hidden="false" customHeight="false" outlineLevel="0" collapsed="false"/>
    <row r="447" s="20" customFormat="true" ht="12.75" hidden="false" customHeight="false" outlineLevel="0" collapsed="false"/>
    <row r="448" s="20" customFormat="true" ht="12.75" hidden="false" customHeight="false" outlineLevel="0" collapsed="false"/>
    <row r="449" s="20" customFormat="true" ht="12.75" hidden="false" customHeight="false" outlineLevel="0" collapsed="false"/>
    <row r="450" s="20" customFormat="true" ht="12.75" hidden="false" customHeight="false" outlineLevel="0" collapsed="false"/>
    <row r="451" s="20" customFormat="true" ht="12.75" hidden="false" customHeight="false" outlineLevel="0" collapsed="false"/>
    <row r="452" s="20" customFormat="true" ht="12.75" hidden="false" customHeight="false" outlineLevel="0" collapsed="false"/>
    <row r="453" s="20" customFormat="true" ht="12.75" hidden="false" customHeight="false" outlineLevel="0" collapsed="false"/>
    <row r="454" s="20" customFormat="true" ht="12.75" hidden="false" customHeight="false" outlineLevel="0" collapsed="false"/>
    <row r="455" s="20" customFormat="true" ht="12.75" hidden="false" customHeight="false" outlineLevel="0" collapsed="false"/>
    <row r="456" s="20" customFormat="true" ht="12.75" hidden="false" customHeight="false" outlineLevel="0" collapsed="false"/>
    <row r="457" s="20" customFormat="true" ht="12.75" hidden="false" customHeight="false" outlineLevel="0" collapsed="false"/>
    <row r="458" s="20" customFormat="true" ht="12.75" hidden="false" customHeight="false" outlineLevel="0" collapsed="false"/>
    <row r="459" s="20" customFormat="true" ht="12.75" hidden="false" customHeight="false" outlineLevel="0" collapsed="false"/>
    <row r="460" s="20" customFormat="true" ht="12.75" hidden="false" customHeight="false" outlineLevel="0" collapsed="false"/>
    <row r="461" s="20" customFormat="true" ht="12.75" hidden="false" customHeight="false" outlineLevel="0" collapsed="false"/>
  </sheetData>
  <sheetProtection sheet="true" password="dc57" objects="true" scenarios="true"/>
  <mergeCells count="41">
    <mergeCell ref="B2:G2"/>
    <mergeCell ref="B3:G3"/>
    <mergeCell ref="B4:G4"/>
    <mergeCell ref="C5:G5"/>
    <mergeCell ref="C6:G6"/>
    <mergeCell ref="C7:G7"/>
    <mergeCell ref="C8:D8"/>
    <mergeCell ref="F8:G8"/>
    <mergeCell ref="C9:G9"/>
    <mergeCell ref="C10:G10"/>
    <mergeCell ref="C11:G11"/>
    <mergeCell ref="C12:G12"/>
    <mergeCell ref="C13:G13"/>
    <mergeCell ref="B15:G15"/>
    <mergeCell ref="C16:G16"/>
    <mergeCell ref="C17:G17"/>
    <mergeCell ref="C18:G18"/>
    <mergeCell ref="B20:G20"/>
    <mergeCell ref="C21:G21"/>
    <mergeCell ref="C22:G22"/>
    <mergeCell ref="C23:G23"/>
    <mergeCell ref="C24:G24"/>
    <mergeCell ref="B26:G26"/>
    <mergeCell ref="C29:G29"/>
    <mergeCell ref="C30:G30"/>
    <mergeCell ref="C31:G31"/>
    <mergeCell ref="C32:G32"/>
    <mergeCell ref="C33:G33"/>
    <mergeCell ref="C34:G34"/>
    <mergeCell ref="B35:G35"/>
    <mergeCell ref="B36:G36"/>
    <mergeCell ref="B37:G37"/>
    <mergeCell ref="B38:G38"/>
    <mergeCell ref="B40:G40"/>
    <mergeCell ref="C41:G41"/>
    <mergeCell ref="C42:G42"/>
    <mergeCell ref="C43:G43"/>
    <mergeCell ref="B44:G44"/>
    <mergeCell ref="D51:G51"/>
    <mergeCell ref="D52:G52"/>
    <mergeCell ref="D53:G53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D566"/>
  <sheetViews>
    <sheetView showFormulas="false" showGridLines="false" showRowColHeaders="true" showZeros="true" rightToLeft="false" tabSelected="true" showOutlineSymbols="true" defaultGridColor="true" view="normal" topLeftCell="A18" colorId="64" zoomScale="100" zoomScaleNormal="100" zoomScalePageLayoutView="100" workbookViewId="0">
      <selection pane="topLeft" activeCell="J26" activeCellId="0" sqref="J26"/>
    </sheetView>
  </sheetViews>
  <sheetFormatPr defaultColWidth="9.13671875" defaultRowHeight="12.75" zeroHeight="false" outlineLevelRow="2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58" width="13.89"/>
    <col collapsed="false" customWidth="true" hidden="false" outlineLevel="0" max="4" min="4" style="58" width="14.69"/>
    <col collapsed="false" customWidth="true" hidden="false" outlineLevel="0" max="5" min="5" style="58" width="19.99"/>
    <col collapsed="false" customWidth="true" hidden="false" outlineLevel="0" max="6" min="6" style="21" width="15.42"/>
    <col collapsed="false" customWidth="true" hidden="false" outlineLevel="0" max="7" min="7" style="20" width="1.85"/>
    <col collapsed="false" customWidth="true" hidden="false" outlineLevel="0" max="8" min="8" style="20" width="11.99"/>
    <col collapsed="false" customWidth="false" hidden="false" outlineLevel="0" max="82" min="9" style="20" width="9.13"/>
    <col collapsed="false" customWidth="false" hidden="false" outlineLevel="0" max="1024" min="83" style="21" width="9.13"/>
  </cols>
  <sheetData>
    <row r="1" customFormat="false" ht="7.5" hidden="false" customHeight="true" outlineLevel="0" collapsed="false"/>
    <row r="2" customFormat="false" ht="17.25" hidden="false" customHeight="false" outlineLevel="0" collapsed="false">
      <c r="B2" s="59" t="s">
        <v>76</v>
      </c>
      <c r="C2" s="59"/>
      <c r="D2" s="59"/>
      <c r="E2" s="59"/>
      <c r="F2" s="60"/>
    </row>
    <row r="3" customFormat="false" ht="15" hidden="false" customHeight="true" outlineLevel="0" collapsed="false">
      <c r="B3" s="61" t="s">
        <v>77</v>
      </c>
      <c r="F3" s="31"/>
    </row>
    <row r="4" customFormat="false" ht="15" hidden="false" customHeight="true" outlineLevel="0" collapsed="false">
      <c r="B4" s="61" t="s">
        <v>78</v>
      </c>
      <c r="F4" s="31"/>
    </row>
    <row r="5" customFormat="false" ht="15" hidden="false" customHeight="true" outlineLevel="0" collapsed="false">
      <c r="B5" s="62" t="s">
        <v>46</v>
      </c>
      <c r="C5" s="62"/>
      <c r="D5" s="62"/>
      <c r="E5" s="62"/>
      <c r="F5" s="63"/>
    </row>
    <row r="6" customFormat="false" ht="15" hidden="false" customHeight="true" outlineLevel="0" collapsed="false">
      <c r="B6" s="64" t="s">
        <v>79</v>
      </c>
      <c r="C6" s="64"/>
      <c r="D6" s="64"/>
      <c r="E6" s="65" t="n">
        <f aca="false">RESUMO!C21</f>
        <v>0</v>
      </c>
      <c r="F6" s="66"/>
    </row>
    <row r="7" customFormat="false" ht="15" hidden="false" customHeight="true" outlineLevel="0" collapsed="false">
      <c r="B7" s="64" t="s">
        <v>80</v>
      </c>
      <c r="C7" s="64"/>
      <c r="D7" s="64"/>
      <c r="E7" s="36" t="s">
        <v>49</v>
      </c>
      <c r="F7" s="63"/>
    </row>
    <row r="8" customFormat="false" ht="15" hidden="false" customHeight="true" outlineLevel="0" collapsed="false">
      <c r="B8" s="64" t="s">
        <v>81</v>
      </c>
      <c r="C8" s="64"/>
      <c r="D8" s="64"/>
      <c r="E8" s="67"/>
      <c r="F8" s="63"/>
    </row>
    <row r="9" customFormat="false" ht="15" hidden="false" customHeight="true" outlineLevel="0" collapsed="false">
      <c r="B9" s="34" t="s">
        <v>82</v>
      </c>
      <c r="C9" s="68"/>
      <c r="D9" s="68"/>
      <c r="E9" s="67"/>
      <c r="F9" s="63"/>
    </row>
    <row r="10" customFormat="false" ht="15" hidden="false" customHeight="true" outlineLevel="0" collapsed="false">
      <c r="B10" s="64" t="s">
        <v>83</v>
      </c>
      <c r="C10" s="64"/>
      <c r="D10" s="64"/>
      <c r="E10" s="67"/>
      <c r="F10" s="69"/>
    </row>
    <row r="11" customFormat="false" ht="15" hidden="false" customHeight="true" outlineLevel="0" collapsed="false">
      <c r="B11" s="70" t="s">
        <v>84</v>
      </c>
      <c r="C11" s="70"/>
      <c r="D11" s="70"/>
      <c r="E11" s="71" t="n">
        <v>24</v>
      </c>
      <c r="F11" s="63"/>
    </row>
    <row r="12" customFormat="false" ht="6.95" hidden="false" customHeight="true" outlineLevel="0" collapsed="false">
      <c r="F12" s="31"/>
    </row>
    <row r="13" customFormat="false" ht="15" hidden="false" customHeight="true" outlineLevel="0" collapsed="false">
      <c r="B13" s="62" t="s">
        <v>85</v>
      </c>
      <c r="C13" s="62"/>
      <c r="D13" s="62"/>
      <c r="E13" s="62"/>
      <c r="F13" s="63"/>
    </row>
    <row r="14" customFormat="false" ht="24.95" hidden="false" customHeight="true" outlineLevel="0" collapsed="false">
      <c r="B14" s="39" t="s">
        <v>86</v>
      </c>
      <c r="C14" s="72" t="s">
        <v>87</v>
      </c>
      <c r="D14" s="72"/>
      <c r="E14" s="73" t="s">
        <v>88</v>
      </c>
      <c r="F14" s="74"/>
    </row>
    <row r="15" s="21" customFormat="true" ht="15" hidden="false" customHeight="true" outlineLevel="0" collapsed="false">
      <c r="B15" s="75" t="s">
        <v>89</v>
      </c>
      <c r="C15" s="76" t="s">
        <v>90</v>
      </c>
      <c r="D15" s="76"/>
      <c r="E15" s="71" t="n">
        <v>6</v>
      </c>
      <c r="F15" s="63"/>
    </row>
    <row r="16" customFormat="false" ht="6.95" hidden="false" customHeight="true" outlineLevel="0" collapsed="false">
      <c r="F16" s="31"/>
    </row>
    <row r="17" customFormat="false" ht="15" hidden="false" customHeight="true" outlineLevel="0" collapsed="false">
      <c r="B17" s="62" t="s">
        <v>91</v>
      </c>
      <c r="C17" s="62"/>
      <c r="D17" s="62"/>
      <c r="E17" s="62"/>
      <c r="F17" s="63"/>
    </row>
    <row r="18" customFormat="false" ht="15" hidden="false" customHeight="true" outlineLevel="0" collapsed="false">
      <c r="B18" s="24" t="s">
        <v>92</v>
      </c>
      <c r="C18" s="24"/>
      <c r="D18" s="24"/>
      <c r="E18" s="24"/>
      <c r="F18" s="63"/>
    </row>
    <row r="19" customFormat="false" ht="15" hidden="false" customHeight="true" outlineLevel="0" collapsed="false">
      <c r="B19" s="64" t="s">
        <v>93</v>
      </c>
      <c r="C19" s="64"/>
      <c r="D19" s="64"/>
      <c r="E19" s="36" t="s">
        <v>94</v>
      </c>
      <c r="F19" s="63"/>
    </row>
    <row r="20" customFormat="false" ht="15" hidden="false" customHeight="true" outlineLevel="0" collapsed="false">
      <c r="B20" s="64" t="s">
        <v>95</v>
      </c>
      <c r="C20" s="64"/>
      <c r="D20" s="64"/>
      <c r="E20" s="77" t="n">
        <v>7493.05</v>
      </c>
      <c r="F20" s="78"/>
    </row>
    <row r="21" s="49" customFormat="true" ht="6.95" hidden="false" customHeight="true" outlineLevel="0" collapsed="false">
      <c r="B21" s="79"/>
      <c r="C21" s="56"/>
      <c r="D21" s="56"/>
      <c r="E21" s="56"/>
    </row>
    <row r="22" customFormat="false" ht="30.75" hidden="false" customHeight="true" outlineLevel="0" collapsed="false">
      <c r="B22" s="80" t="s">
        <v>89</v>
      </c>
      <c r="C22" s="81" t="s">
        <v>96</v>
      </c>
      <c r="D22" s="81"/>
      <c r="E22" s="82" t="s">
        <v>97</v>
      </c>
      <c r="F22" s="20"/>
      <c r="CA22" s="21"/>
      <c r="CB22" s="21"/>
      <c r="CC22" s="21"/>
      <c r="CD22" s="21"/>
    </row>
    <row r="23" customFormat="false" ht="30" hidden="false" customHeight="true" outlineLevel="0" collapsed="false">
      <c r="B23" s="80"/>
      <c r="C23" s="83" t="s">
        <v>98</v>
      </c>
      <c r="D23" s="83"/>
      <c r="E23" s="82"/>
      <c r="F23" s="20"/>
      <c r="CA23" s="21"/>
      <c r="CB23" s="21"/>
      <c r="CC23" s="21"/>
      <c r="CD23" s="21"/>
    </row>
    <row r="24" customFormat="false" ht="15.2" hidden="false" customHeight="true" outlineLevel="0" collapsed="false">
      <c r="B24" s="24" t="s">
        <v>99</v>
      </c>
      <c r="C24" s="24"/>
      <c r="D24" s="24"/>
      <c r="E24" s="24"/>
      <c r="F24" s="20"/>
      <c r="CC24" s="21"/>
      <c r="CD24" s="21"/>
    </row>
    <row r="25" customFormat="false" ht="15.2" hidden="false" customHeight="true" outlineLevel="1" collapsed="false">
      <c r="B25" s="45" t="s">
        <v>100</v>
      </c>
      <c r="C25" s="84" t="n">
        <f aca="false">E20</f>
        <v>7493.05</v>
      </c>
      <c r="D25" s="84"/>
      <c r="E25" s="85" t="s">
        <v>101</v>
      </c>
      <c r="F25" s="20"/>
      <c r="CC25" s="21"/>
      <c r="CD25" s="21"/>
    </row>
    <row r="26" customFormat="false" ht="15.2" hidden="false" customHeight="true" outlineLevel="0" collapsed="false">
      <c r="A26" s="21"/>
      <c r="B26" s="86" t="s">
        <v>102</v>
      </c>
      <c r="C26" s="87" t="n">
        <f aca="false">C25</f>
        <v>7493.05</v>
      </c>
      <c r="D26" s="87"/>
      <c r="E26" s="88" t="s">
        <v>103</v>
      </c>
      <c r="F26" s="20"/>
      <c r="CC26" s="21"/>
      <c r="CD26" s="21"/>
    </row>
    <row r="27" s="20" customFormat="true" ht="6.95" hidden="false" customHeight="true" outlineLevel="0" collapsed="false">
      <c r="B27" s="89"/>
      <c r="C27" s="90"/>
      <c r="D27" s="90"/>
      <c r="E27" s="32"/>
      <c r="CC27" s="21"/>
      <c r="CD27" s="21"/>
    </row>
    <row r="28" s="20" customFormat="true" ht="15.2" hidden="false" customHeight="true" outlineLevel="0" collapsed="false">
      <c r="B28" s="62" t="s">
        <v>104</v>
      </c>
      <c r="C28" s="62"/>
      <c r="D28" s="62"/>
      <c r="E28" s="62"/>
      <c r="CC28" s="21"/>
      <c r="CD28" s="21"/>
    </row>
    <row r="29" s="20" customFormat="true" ht="27.75" hidden="false" customHeight="true" outlineLevel="1" collapsed="false">
      <c r="B29" s="91" t="s">
        <v>105</v>
      </c>
      <c r="C29" s="91"/>
      <c r="D29" s="91"/>
      <c r="E29" s="91"/>
      <c r="CC29" s="21"/>
      <c r="CD29" s="21"/>
    </row>
    <row r="30" s="20" customFormat="true" ht="15.2" hidden="false" customHeight="true" outlineLevel="1" collapsed="false">
      <c r="B30" s="34" t="s">
        <v>106</v>
      </c>
      <c r="C30" s="92" t="n">
        <v>0.2</v>
      </c>
      <c r="D30" s="93" t="n">
        <f aca="false">ROUND(C30*C$26,2)</f>
        <v>1498.61</v>
      </c>
      <c r="E30" s="85" t="s">
        <v>101</v>
      </c>
      <c r="CC30" s="21"/>
      <c r="CD30" s="21"/>
    </row>
    <row r="31" s="20" customFormat="true" ht="15.2" hidden="false" customHeight="true" outlineLevel="1" collapsed="false">
      <c r="B31" s="34" t="s">
        <v>107</v>
      </c>
      <c r="C31" s="92" t="n">
        <v>0.025</v>
      </c>
      <c r="D31" s="93" t="n">
        <f aca="false">ROUND(C31*C$26,2)</f>
        <v>187.33</v>
      </c>
      <c r="E31" s="85"/>
      <c r="CC31" s="21"/>
      <c r="CD31" s="21"/>
    </row>
    <row r="32" s="20" customFormat="true" ht="15.2" hidden="false" customHeight="true" outlineLevel="1" collapsed="false">
      <c r="B32" s="45" t="s">
        <v>108</v>
      </c>
      <c r="C32" s="94"/>
      <c r="D32" s="84" t="n">
        <f aca="false">ROUND(C32*C$26,2)</f>
        <v>0</v>
      </c>
      <c r="E32" s="85" t="s">
        <v>109</v>
      </c>
      <c r="F32" s="20" t="s">
        <v>110</v>
      </c>
      <c r="CC32" s="21"/>
      <c r="CD32" s="21"/>
    </row>
    <row r="33" s="20" customFormat="true" ht="15.2" hidden="false" customHeight="true" outlineLevel="1" collapsed="false">
      <c r="B33" s="34" t="s">
        <v>111</v>
      </c>
      <c r="C33" s="92" t="n">
        <v>0.015</v>
      </c>
      <c r="D33" s="93" t="n">
        <f aca="false">ROUND(C33*C$26,2)</f>
        <v>112.4</v>
      </c>
      <c r="E33" s="85" t="s">
        <v>101</v>
      </c>
      <c r="CC33" s="21"/>
      <c r="CD33" s="21"/>
    </row>
    <row r="34" s="20" customFormat="true" ht="15.2" hidden="false" customHeight="true" outlineLevel="1" collapsed="false">
      <c r="B34" s="34" t="s">
        <v>112</v>
      </c>
      <c r="C34" s="92" t="n">
        <v>0.01</v>
      </c>
      <c r="D34" s="93" t="n">
        <f aca="false">ROUND(C34*C$26,2)</f>
        <v>74.93</v>
      </c>
      <c r="E34" s="85"/>
      <c r="CC34" s="21"/>
      <c r="CD34" s="21"/>
    </row>
    <row r="35" s="20" customFormat="true" ht="15.2" hidden="false" customHeight="true" outlineLevel="1" collapsed="false">
      <c r="B35" s="34" t="s">
        <v>113</v>
      </c>
      <c r="C35" s="92" t="n">
        <v>0.006</v>
      </c>
      <c r="D35" s="93" t="n">
        <f aca="false">ROUND(C35*C$26,2)</f>
        <v>44.96</v>
      </c>
      <c r="E35" s="85"/>
      <c r="CC35" s="21"/>
      <c r="CD35" s="21"/>
    </row>
    <row r="36" s="20" customFormat="true" ht="15.2" hidden="false" customHeight="true" outlineLevel="1" collapsed="false">
      <c r="B36" s="34" t="s">
        <v>114</v>
      </c>
      <c r="C36" s="92" t="n">
        <v>0.002</v>
      </c>
      <c r="D36" s="93" t="n">
        <f aca="false">ROUND(C36*C$26,2)</f>
        <v>14.99</v>
      </c>
      <c r="E36" s="85"/>
      <c r="CC36" s="21"/>
      <c r="CD36" s="21"/>
    </row>
    <row r="37" s="20" customFormat="true" ht="15.2" hidden="false" customHeight="true" outlineLevel="1" collapsed="false">
      <c r="B37" s="34" t="s">
        <v>115</v>
      </c>
      <c r="C37" s="92" t="n">
        <v>0.08</v>
      </c>
      <c r="D37" s="93" t="n">
        <f aca="false">ROUND(C37*C$26,2)</f>
        <v>599.44</v>
      </c>
      <c r="E37" s="85"/>
      <c r="CC37" s="21"/>
      <c r="CD37" s="21"/>
    </row>
    <row r="38" s="20" customFormat="true" ht="15.2" hidden="false" customHeight="true" outlineLevel="1" collapsed="false">
      <c r="B38" s="39" t="s">
        <v>116</v>
      </c>
      <c r="C38" s="95" t="n">
        <f aca="false">SUM(C30:C37)</f>
        <v>0.338</v>
      </c>
      <c r="D38" s="96" t="n">
        <f aca="false">SUM(D30:D37)</f>
        <v>2532.66</v>
      </c>
      <c r="E38" s="85" t="s">
        <v>103</v>
      </c>
      <c r="CC38" s="21"/>
      <c r="CD38" s="21"/>
    </row>
    <row r="39" s="20" customFormat="true" ht="3.6" hidden="false" customHeight="true" outlineLevel="1" collapsed="false">
      <c r="B39" s="97"/>
      <c r="C39" s="97"/>
      <c r="D39" s="97"/>
      <c r="E39" s="32"/>
      <c r="CC39" s="21"/>
      <c r="CD39" s="21"/>
    </row>
    <row r="40" s="20" customFormat="true" ht="15.2" hidden="false" customHeight="true" outlineLevel="1" collapsed="false">
      <c r="B40" s="24" t="s">
        <v>117</v>
      </c>
      <c r="C40" s="24"/>
      <c r="D40" s="24"/>
      <c r="E40" s="24"/>
      <c r="CC40" s="21"/>
      <c r="CD40" s="21"/>
    </row>
    <row r="41" s="20" customFormat="true" ht="15.2" hidden="false" customHeight="true" outlineLevel="2" collapsed="false">
      <c r="B41" s="34" t="s">
        <v>118</v>
      </c>
      <c r="C41" s="92" t="n">
        <f aca="false">1/12</f>
        <v>0.0833333333333333</v>
      </c>
      <c r="D41" s="93" t="n">
        <f aca="false">ROUND(C41*(C$26),2)</f>
        <v>624.42</v>
      </c>
      <c r="E41" s="85" t="s">
        <v>101</v>
      </c>
      <c r="CC41" s="21"/>
      <c r="CD41" s="21"/>
    </row>
    <row r="42" s="20" customFormat="true" ht="15.2" hidden="false" customHeight="true" outlineLevel="2" collapsed="false">
      <c r="B42" s="34" t="s">
        <v>119</v>
      </c>
      <c r="C42" s="92" t="n">
        <f aca="false">1/3/12</f>
        <v>0.0277777777777778</v>
      </c>
      <c r="D42" s="93" t="n">
        <f aca="false">ROUND(C42*(C$26),2)</f>
        <v>208.14</v>
      </c>
      <c r="E42" s="85"/>
      <c r="CC42" s="21"/>
      <c r="CD42" s="21"/>
    </row>
    <row r="43" s="20" customFormat="true" ht="15.2" hidden="false" customHeight="true" outlineLevel="2" collapsed="false">
      <c r="B43" s="39" t="s">
        <v>120</v>
      </c>
      <c r="C43" s="95" t="n">
        <f aca="false">SUM(C41:C42)</f>
        <v>0.111111111111111</v>
      </c>
      <c r="D43" s="96" t="n">
        <f aca="false">SUM(D41:D42)</f>
        <v>832.56</v>
      </c>
      <c r="E43" s="85" t="s">
        <v>103</v>
      </c>
      <c r="CC43" s="21"/>
      <c r="CD43" s="21"/>
    </row>
    <row r="44" s="20" customFormat="true" ht="15.2" hidden="false" customHeight="true" outlineLevel="2" collapsed="false">
      <c r="B44" s="34" t="s">
        <v>121</v>
      </c>
      <c r="C44" s="92" t="n">
        <f aca="false">C43*C38</f>
        <v>0.0375555555555555</v>
      </c>
      <c r="D44" s="93" t="n">
        <f aca="false">ROUND(C26*C44,2)</f>
        <v>281.41</v>
      </c>
      <c r="E44" s="98" t="s">
        <v>101</v>
      </c>
      <c r="CC44" s="21"/>
      <c r="CD44" s="21"/>
    </row>
    <row r="45" s="20" customFormat="true" ht="15.2" hidden="false" customHeight="true" outlineLevel="1" collapsed="false">
      <c r="B45" s="39" t="s">
        <v>122</v>
      </c>
      <c r="C45" s="95" t="n">
        <f aca="false">SUM(C44+C43)</f>
        <v>0.148666666666667</v>
      </c>
      <c r="D45" s="96" t="n">
        <f aca="false">SUM(D43:D44)</f>
        <v>1113.97</v>
      </c>
      <c r="E45" s="85" t="s">
        <v>103</v>
      </c>
      <c r="CC45" s="21"/>
      <c r="CD45" s="21"/>
    </row>
    <row r="46" s="20" customFormat="true" ht="3.6" hidden="false" customHeight="true" outlineLevel="1" collapsed="false">
      <c r="B46" s="89"/>
      <c r="C46" s="90"/>
      <c r="D46" s="90"/>
      <c r="E46" s="32"/>
      <c r="CC46" s="21"/>
      <c r="CD46" s="21"/>
    </row>
    <row r="47" s="20" customFormat="true" ht="15.2" hidden="false" customHeight="true" outlineLevel="1" collapsed="false">
      <c r="B47" s="24" t="s">
        <v>123</v>
      </c>
      <c r="C47" s="24"/>
      <c r="D47" s="24"/>
      <c r="E47" s="24"/>
      <c r="CC47" s="21"/>
      <c r="CD47" s="21"/>
    </row>
    <row r="48" customFormat="false" ht="15.2" hidden="false" customHeight="true" outlineLevel="2" collapsed="false">
      <c r="B48" s="45" t="s">
        <v>124</v>
      </c>
      <c r="C48" s="99" t="n">
        <f aca="false">'Vale alimentação e transporte'!F3</f>
        <v>0</v>
      </c>
      <c r="D48" s="99"/>
      <c r="E48" s="85" t="s">
        <v>109</v>
      </c>
      <c r="F48" s="20" t="s">
        <v>125</v>
      </c>
      <c r="CC48" s="21"/>
      <c r="CD48" s="21"/>
    </row>
    <row r="49" customFormat="false" ht="15.2" hidden="false" customHeight="true" outlineLevel="2" collapsed="false">
      <c r="B49" s="100" t="s">
        <v>126</v>
      </c>
      <c r="C49" s="101" t="n">
        <v>0.06</v>
      </c>
      <c r="D49" s="84" t="n">
        <f aca="false">IF(((C25*6%)&gt;C48),(-C48),ROUND((-C25*6%),2))</f>
        <v>0</v>
      </c>
      <c r="E49" s="85"/>
      <c r="F49" s="20" t="s">
        <v>125</v>
      </c>
      <c r="CC49" s="21"/>
      <c r="CD49" s="21"/>
    </row>
    <row r="50" customFormat="false" ht="15.2" hidden="false" customHeight="true" outlineLevel="2" collapsed="false">
      <c r="B50" s="45" t="s">
        <v>127</v>
      </c>
      <c r="C50" s="99" t="n">
        <f aca="false">'Vale alimentação e transporte'!F12</f>
        <v>0</v>
      </c>
      <c r="D50" s="99"/>
      <c r="E50" s="85"/>
      <c r="F50" s="20" t="s">
        <v>125</v>
      </c>
      <c r="CC50" s="21"/>
      <c r="CD50" s="21"/>
    </row>
    <row r="51" customFormat="false" ht="15.2" hidden="false" customHeight="true" outlineLevel="2" collapsed="false">
      <c r="B51" s="100" t="s">
        <v>128</v>
      </c>
      <c r="C51" s="101" t="n">
        <v>0.2</v>
      </c>
      <c r="D51" s="84" t="n">
        <f aca="false">-ROUND((C50*C51),2)</f>
        <v>-0</v>
      </c>
      <c r="E51" s="85"/>
      <c r="F51" s="20" t="s">
        <v>125</v>
      </c>
      <c r="CC51" s="21"/>
      <c r="CD51" s="21"/>
    </row>
    <row r="52" customFormat="false" ht="15.2" hidden="false" customHeight="true" outlineLevel="2" collapsed="false">
      <c r="B52" s="102" t="s">
        <v>129</v>
      </c>
      <c r="C52" s="99"/>
      <c r="D52" s="99"/>
      <c r="E52" s="85"/>
      <c r="F52" s="20"/>
      <c r="CC52" s="21"/>
      <c r="CD52" s="21"/>
    </row>
    <row r="53" customFormat="false" ht="20.85" hidden="false" customHeight="false" outlineLevel="2" collapsed="false">
      <c r="B53" s="103" t="s">
        <v>130</v>
      </c>
      <c r="C53" s="99"/>
      <c r="D53" s="99"/>
      <c r="E53" s="85"/>
      <c r="F53" s="20"/>
      <c r="CC53" s="21"/>
      <c r="CD53" s="21"/>
    </row>
    <row r="54" customFormat="false" ht="15.2" hidden="false" customHeight="true" outlineLevel="2" collapsed="false">
      <c r="B54" s="102" t="s">
        <v>131</v>
      </c>
      <c r="C54" s="99"/>
      <c r="D54" s="99"/>
      <c r="E54" s="85"/>
      <c r="F54" s="20"/>
      <c r="CC54" s="21"/>
      <c r="CD54" s="21"/>
    </row>
    <row r="55" customFormat="false" ht="20.85" hidden="false" customHeight="false" outlineLevel="2" collapsed="false">
      <c r="B55" s="103" t="s">
        <v>132</v>
      </c>
      <c r="C55" s="99"/>
      <c r="D55" s="99"/>
      <c r="E55" s="85"/>
      <c r="F55" s="20"/>
      <c r="CC55" s="21"/>
      <c r="CD55" s="21"/>
    </row>
    <row r="56" customFormat="false" ht="15.2" hidden="false" customHeight="true" outlineLevel="2" collapsed="false">
      <c r="B56" s="102" t="s">
        <v>133</v>
      </c>
      <c r="C56" s="99"/>
      <c r="D56" s="99"/>
      <c r="E56" s="85"/>
      <c r="F56" s="20"/>
      <c r="CC56" s="21"/>
      <c r="CD56" s="21"/>
    </row>
    <row r="57" customFormat="false" ht="20.85" hidden="false" customHeight="false" outlineLevel="2" collapsed="false">
      <c r="B57" s="103" t="s">
        <v>134</v>
      </c>
      <c r="C57" s="99"/>
      <c r="D57" s="99"/>
      <c r="E57" s="85"/>
      <c r="F57" s="20"/>
      <c r="CC57" s="21"/>
      <c r="CD57" s="21"/>
    </row>
    <row r="58" customFormat="false" ht="15.2" hidden="false" customHeight="true" outlineLevel="2" collapsed="false">
      <c r="B58" s="102" t="s">
        <v>135</v>
      </c>
      <c r="C58" s="99"/>
      <c r="D58" s="99"/>
      <c r="E58" s="85"/>
      <c r="F58" s="20"/>
      <c r="CC58" s="21"/>
      <c r="CD58" s="21"/>
    </row>
    <row r="59" customFormat="false" ht="20.85" hidden="false" customHeight="false" outlineLevel="2" collapsed="false">
      <c r="B59" s="103" t="s">
        <v>136</v>
      </c>
      <c r="C59" s="99"/>
      <c r="D59" s="99"/>
      <c r="E59" s="85"/>
      <c r="F59" s="20"/>
      <c r="CC59" s="21"/>
      <c r="CD59" s="21"/>
    </row>
    <row r="60" customFormat="false" ht="15.2" hidden="false" customHeight="true" outlineLevel="2" collapsed="false">
      <c r="B60" s="102" t="s">
        <v>137</v>
      </c>
      <c r="C60" s="99"/>
      <c r="D60" s="99"/>
      <c r="E60" s="85"/>
      <c r="F60" s="20"/>
      <c r="CC60" s="21"/>
      <c r="CD60" s="21"/>
    </row>
    <row r="61" customFormat="false" ht="20.85" hidden="false" customHeight="false" outlineLevel="2" collapsed="false">
      <c r="B61" s="103" t="s">
        <v>138</v>
      </c>
      <c r="C61" s="99"/>
      <c r="D61" s="99"/>
      <c r="E61" s="85"/>
      <c r="F61" s="20"/>
      <c r="CC61" s="21"/>
      <c r="CD61" s="21"/>
    </row>
    <row r="62" customFormat="false" ht="15.2" hidden="false" customHeight="true" outlineLevel="2" collapsed="false">
      <c r="B62" s="102" t="s">
        <v>139</v>
      </c>
      <c r="C62" s="99"/>
      <c r="D62" s="99"/>
      <c r="E62" s="85"/>
      <c r="F62" s="20"/>
      <c r="CC62" s="21"/>
      <c r="CD62" s="21"/>
    </row>
    <row r="63" customFormat="false" ht="20.85" hidden="false" customHeight="false" outlineLevel="2" collapsed="false">
      <c r="B63" s="103" t="s">
        <v>140</v>
      </c>
      <c r="C63" s="99"/>
      <c r="D63" s="99"/>
      <c r="E63" s="85"/>
      <c r="F63" s="20"/>
      <c r="CC63" s="21"/>
      <c r="CD63" s="21"/>
    </row>
    <row r="64" customFormat="false" ht="15.2" hidden="false" customHeight="true" outlineLevel="2" collapsed="false">
      <c r="B64" s="102" t="s">
        <v>141</v>
      </c>
      <c r="C64" s="99"/>
      <c r="D64" s="99"/>
      <c r="E64" s="85"/>
      <c r="F64" s="20"/>
      <c r="CC64" s="21"/>
      <c r="CD64" s="21"/>
    </row>
    <row r="65" customFormat="false" ht="20.85" hidden="false" customHeight="false" outlineLevel="2" collapsed="false">
      <c r="B65" s="103" t="s">
        <v>142</v>
      </c>
      <c r="C65" s="99"/>
      <c r="D65" s="99"/>
      <c r="E65" s="85"/>
      <c r="F65" s="20"/>
      <c r="CC65" s="21"/>
      <c r="CD65" s="21"/>
    </row>
    <row r="66" customFormat="false" ht="15.2" hidden="false" customHeight="true" outlineLevel="2" collapsed="false">
      <c r="B66" s="102" t="s">
        <v>143</v>
      </c>
      <c r="C66" s="99"/>
      <c r="D66" s="99"/>
      <c r="E66" s="85"/>
      <c r="F66" s="20"/>
      <c r="CC66" s="21"/>
      <c r="CD66" s="21"/>
    </row>
    <row r="67" customFormat="false" ht="20.85" hidden="false" customHeight="false" outlineLevel="2" collapsed="false">
      <c r="B67" s="103" t="s">
        <v>144</v>
      </c>
      <c r="C67" s="99"/>
      <c r="D67" s="99"/>
      <c r="E67" s="85"/>
      <c r="F67" s="20"/>
      <c r="CC67" s="21"/>
      <c r="CD67" s="21"/>
    </row>
    <row r="68" s="20" customFormat="true" ht="15.2" hidden="false" customHeight="true" outlineLevel="1" collapsed="false">
      <c r="B68" s="104" t="s">
        <v>145</v>
      </c>
      <c r="C68" s="104"/>
      <c r="D68" s="96" t="n">
        <f aca="false">(C48+D49+C50+D51+C52-C53+C54-C55+C56-C57+C58-C59+C60-C61+C62-C63+C64-C65+C66-C67)</f>
        <v>0</v>
      </c>
      <c r="E68" s="88" t="s">
        <v>103</v>
      </c>
      <c r="CC68" s="21"/>
      <c r="CD68" s="21"/>
    </row>
    <row r="69" s="20" customFormat="true" ht="3.6" hidden="false" customHeight="true" outlineLevel="1" collapsed="false">
      <c r="B69" s="89"/>
      <c r="C69" s="90"/>
      <c r="D69" s="90"/>
      <c r="E69" s="105"/>
      <c r="CC69" s="21"/>
      <c r="CD69" s="21"/>
    </row>
    <row r="70" s="20" customFormat="true" ht="15" hidden="false" customHeight="true" outlineLevel="0" collapsed="false">
      <c r="B70" s="106" t="s">
        <v>146</v>
      </c>
      <c r="C70" s="106"/>
      <c r="D70" s="87" t="n">
        <f aca="false">SUM(D38+D45+D68)</f>
        <v>3646.63</v>
      </c>
      <c r="E70" s="88" t="s">
        <v>103</v>
      </c>
      <c r="CC70" s="21"/>
      <c r="CD70" s="21"/>
    </row>
    <row r="71" s="49" customFormat="true" ht="6.95" hidden="false" customHeight="true" outlineLevel="0" collapsed="false">
      <c r="B71" s="89"/>
      <c r="C71" s="90"/>
      <c r="D71" s="90"/>
      <c r="E71" s="32"/>
      <c r="CC71" s="31"/>
      <c r="CD71" s="31"/>
    </row>
    <row r="72" s="20" customFormat="true" ht="15.2" hidden="false" customHeight="true" outlineLevel="0" collapsed="false">
      <c r="B72" s="62" t="s">
        <v>147</v>
      </c>
      <c r="C72" s="62"/>
      <c r="D72" s="62"/>
      <c r="E72" s="62"/>
      <c r="CC72" s="21"/>
      <c r="CD72" s="21"/>
    </row>
    <row r="73" s="20" customFormat="true" ht="26.25" hidden="false" customHeight="true" outlineLevel="1" collapsed="false">
      <c r="B73" s="107" t="s">
        <v>148</v>
      </c>
      <c r="C73" s="108" t="n">
        <f aca="false">1/30*7/12</f>
        <v>0.0194444444444444</v>
      </c>
      <c r="D73" s="84" t="n">
        <f aca="false">ROUND(C$26*C73,2)</f>
        <v>145.7</v>
      </c>
      <c r="E73" s="85" t="s">
        <v>101</v>
      </c>
      <c r="CC73" s="21"/>
      <c r="CD73" s="21"/>
    </row>
    <row r="74" s="20" customFormat="true" ht="26.25" hidden="false" customHeight="true" outlineLevel="1" collapsed="false">
      <c r="B74" s="37" t="s">
        <v>149</v>
      </c>
      <c r="C74" s="109" t="n">
        <f aca="false">C38*C73</f>
        <v>0.00657222222222221</v>
      </c>
      <c r="D74" s="84" t="n">
        <f aca="false">ROUND(C$26*C74,2)</f>
        <v>49.25</v>
      </c>
      <c r="E74" s="85"/>
      <c r="CC74" s="21"/>
      <c r="CD74" s="21"/>
    </row>
    <row r="75" s="20" customFormat="true" ht="17.25" hidden="false" customHeight="true" outlineLevel="1" collapsed="false">
      <c r="B75" s="107" t="s">
        <v>150</v>
      </c>
      <c r="C75" s="108" t="n">
        <f aca="false">1*0.08*0.4</f>
        <v>0.032</v>
      </c>
      <c r="D75" s="84" t="n">
        <f aca="false">ROUND((C$26+D43)*C75,2)</f>
        <v>266.42</v>
      </c>
      <c r="E75" s="85"/>
      <c r="CC75" s="21"/>
      <c r="CD75" s="21"/>
    </row>
    <row r="76" s="20" customFormat="true" ht="27.75" hidden="false" customHeight="true" outlineLevel="1" collapsed="false">
      <c r="B76" s="107" t="s">
        <v>151</v>
      </c>
      <c r="C76" s="110" t="n">
        <v>1.56</v>
      </c>
      <c r="D76" s="111" t="n">
        <f aca="false">ROUND((C26/12)*1.56,2)</f>
        <v>974.1</v>
      </c>
      <c r="E76" s="85"/>
      <c r="CC76" s="21"/>
      <c r="CD76" s="21"/>
    </row>
    <row r="77" s="20" customFormat="true" ht="15" hidden="false" customHeight="true" outlineLevel="1" collapsed="false">
      <c r="B77" s="107" t="s">
        <v>152</v>
      </c>
      <c r="C77" s="109" t="n">
        <f aca="false">C76*0.08%</f>
        <v>0.001248</v>
      </c>
      <c r="D77" s="111" t="n">
        <f aca="false">ROUND(D76*C77,2)</f>
        <v>1.22</v>
      </c>
      <c r="E77" s="85"/>
      <c r="CC77" s="21"/>
      <c r="CD77" s="21"/>
    </row>
    <row r="78" s="20" customFormat="true" ht="15.2" hidden="false" customHeight="true" outlineLevel="1" collapsed="false">
      <c r="B78" s="107" t="s">
        <v>153</v>
      </c>
      <c r="C78" s="109" t="n">
        <f aca="false">(1*0.08*0.4)*1.56</f>
        <v>0.04992</v>
      </c>
      <c r="D78" s="111" t="n">
        <f aca="false">ROUND((C$26+D43)*C78,2)</f>
        <v>415.61</v>
      </c>
      <c r="E78" s="85"/>
      <c r="CC78" s="21"/>
      <c r="CD78" s="21"/>
    </row>
    <row r="79" s="20" customFormat="true" ht="15.2" hidden="false" customHeight="true" outlineLevel="0" collapsed="false">
      <c r="B79" s="86" t="s">
        <v>154</v>
      </c>
      <c r="C79" s="112" t="n">
        <f aca="false">SUM(C73:C73)</f>
        <v>0.0194444444444444</v>
      </c>
      <c r="D79" s="87" t="n">
        <f aca="false">SUM(D73:D78)</f>
        <v>1852.3</v>
      </c>
      <c r="E79" s="88" t="s">
        <v>103</v>
      </c>
      <c r="CC79" s="21"/>
      <c r="CD79" s="21"/>
    </row>
    <row r="80" s="20" customFormat="true" ht="6.95" hidden="false" customHeight="true" outlineLevel="0" collapsed="false">
      <c r="B80" s="113"/>
      <c r="C80" s="113"/>
      <c r="D80" s="113"/>
      <c r="E80" s="113"/>
      <c r="CC80" s="21"/>
      <c r="CD80" s="21"/>
    </row>
    <row r="81" s="20" customFormat="true" ht="15.2" hidden="false" customHeight="true" outlineLevel="0" collapsed="false">
      <c r="B81" s="62" t="s">
        <v>155</v>
      </c>
      <c r="C81" s="62"/>
      <c r="D81" s="62"/>
      <c r="E81" s="62"/>
      <c r="CC81" s="21"/>
      <c r="CD81" s="21"/>
    </row>
    <row r="82" s="20" customFormat="true" ht="12.75" hidden="false" customHeight="true" outlineLevel="1" collapsed="false">
      <c r="B82" s="114" t="s">
        <v>156</v>
      </c>
      <c r="C82" s="114"/>
      <c r="D82" s="84" t="n">
        <f aca="false">(Uniforme!H9+Uniforme!H19)/2</f>
        <v>0</v>
      </c>
      <c r="E82" s="85" t="s">
        <v>109</v>
      </c>
      <c r="F82" s="20" t="s">
        <v>125</v>
      </c>
      <c r="CC82" s="21"/>
      <c r="CD82" s="21"/>
    </row>
    <row r="83" s="20" customFormat="true" ht="15.2" hidden="false" customHeight="true" outlineLevel="0" collapsed="false">
      <c r="B83" s="106" t="s">
        <v>157</v>
      </c>
      <c r="C83" s="106"/>
      <c r="D83" s="87" t="n">
        <f aca="false">SUM(D82:D82)</f>
        <v>0</v>
      </c>
      <c r="E83" s="88" t="s">
        <v>103</v>
      </c>
      <c r="CC83" s="21"/>
      <c r="CD83" s="21"/>
    </row>
    <row r="84" s="20" customFormat="true" ht="6.95" hidden="false" customHeight="true" outlineLevel="0" collapsed="false">
      <c r="B84" s="115"/>
      <c r="C84" s="79"/>
      <c r="D84" s="79"/>
      <c r="E84" s="105"/>
      <c r="CC84" s="21"/>
      <c r="CD84" s="21"/>
    </row>
    <row r="85" customFormat="false" ht="13.5" hidden="false" customHeight="true" outlineLevel="0" collapsed="false">
      <c r="B85" s="116" t="s">
        <v>158</v>
      </c>
      <c r="C85" s="116"/>
      <c r="D85" s="117" t="n">
        <f aca="false">D83+D79+D70+C26</f>
        <v>12991.98</v>
      </c>
      <c r="E85" s="118" t="s">
        <v>103</v>
      </c>
      <c r="F85" s="20"/>
      <c r="CC85" s="21"/>
      <c r="CD85" s="21"/>
    </row>
    <row r="86" s="20" customFormat="true" ht="6.95" hidden="false" customHeight="true" outlineLevel="0" collapsed="false">
      <c r="B86" s="119"/>
      <c r="C86" s="119"/>
      <c r="D86" s="119"/>
      <c r="E86" s="119"/>
      <c r="CC86" s="21"/>
      <c r="CD86" s="21"/>
    </row>
    <row r="87" s="20" customFormat="true" ht="15.2" hidden="false" customHeight="true" outlineLevel="0" collapsed="false">
      <c r="B87" s="62" t="s">
        <v>159</v>
      </c>
      <c r="C87" s="62"/>
      <c r="D87" s="62"/>
      <c r="E87" s="62"/>
      <c r="CC87" s="21"/>
      <c r="CD87" s="21"/>
    </row>
    <row r="88" s="20" customFormat="true" ht="15.2" hidden="false" customHeight="true" outlineLevel="0" collapsed="false">
      <c r="B88" s="24" t="s">
        <v>160</v>
      </c>
      <c r="C88" s="24"/>
      <c r="D88" s="24"/>
      <c r="E88" s="24"/>
      <c r="CC88" s="21"/>
      <c r="CD88" s="21"/>
    </row>
    <row r="89" customFormat="false" ht="15.2" hidden="false" customHeight="true" outlineLevel="1" collapsed="false">
      <c r="B89" s="45" t="s">
        <v>161</v>
      </c>
      <c r="C89" s="120"/>
      <c r="D89" s="93" t="n">
        <f aca="false">ROUND(D$85*C89,2)</f>
        <v>0</v>
      </c>
      <c r="E89" s="85" t="s">
        <v>109</v>
      </c>
      <c r="F89" s="20" t="s">
        <v>162</v>
      </c>
      <c r="CC89" s="21"/>
      <c r="CD89" s="21"/>
    </row>
    <row r="90" customFormat="false" ht="15.2" hidden="false" customHeight="true" outlineLevel="1" collapsed="false">
      <c r="B90" s="45" t="s">
        <v>163</v>
      </c>
      <c r="C90" s="120"/>
      <c r="D90" s="93" t="n">
        <f aca="false">ROUND((D$85+D89)*C90,2)</f>
        <v>0</v>
      </c>
      <c r="E90" s="85"/>
      <c r="F90" s="20" t="s">
        <v>162</v>
      </c>
      <c r="CC90" s="21"/>
      <c r="CD90" s="21"/>
    </row>
    <row r="91" customFormat="false" ht="15.2" hidden="false" customHeight="true" outlineLevel="0" collapsed="false">
      <c r="B91" s="39" t="s">
        <v>164</v>
      </c>
      <c r="C91" s="121" t="n">
        <f aca="false">SUM(C89:C90)</f>
        <v>0</v>
      </c>
      <c r="D91" s="87" t="n">
        <f aca="false">SUM(D89:D90)</f>
        <v>0</v>
      </c>
      <c r="E91" s="88" t="s">
        <v>103</v>
      </c>
      <c r="F91" s="20"/>
      <c r="CC91" s="21"/>
      <c r="CD91" s="21"/>
    </row>
    <row r="92" customFormat="false" ht="3.6" hidden="false" customHeight="true" outlineLevel="0" collapsed="false">
      <c r="B92" s="122"/>
      <c r="C92" s="122"/>
      <c r="D92" s="122"/>
      <c r="E92" s="105"/>
      <c r="F92" s="20"/>
      <c r="CC92" s="21"/>
      <c r="CD92" s="21"/>
    </row>
    <row r="93" customFormat="false" ht="25.5" hidden="false" customHeight="true" outlineLevel="0" collapsed="false">
      <c r="B93" s="123" t="s">
        <v>165</v>
      </c>
      <c r="C93" s="123"/>
      <c r="D93" s="124" t="n">
        <f aca="false">D85+D91</f>
        <v>12991.98</v>
      </c>
      <c r="E93" s="118" t="s">
        <v>103</v>
      </c>
      <c r="F93" s="20"/>
      <c r="CC93" s="21"/>
      <c r="CD93" s="21"/>
    </row>
    <row r="94" s="31" customFormat="true" ht="3.6" hidden="false" customHeight="true" outlineLevel="0" collapsed="false">
      <c r="B94" s="125"/>
      <c r="C94" s="126"/>
      <c r="D94" s="127"/>
      <c r="E94" s="128"/>
    </row>
    <row r="95" customFormat="false" ht="15.2" hidden="false" customHeight="true" outlineLevel="0" collapsed="false">
      <c r="B95" s="24" t="s">
        <v>166</v>
      </c>
      <c r="C95" s="24"/>
      <c r="D95" s="24"/>
      <c r="E95" s="24"/>
      <c r="F95" s="20"/>
      <c r="CC95" s="21"/>
      <c r="CD95" s="21"/>
    </row>
    <row r="96" customFormat="false" ht="15.2" hidden="false" customHeight="true" outlineLevel="1" collapsed="false">
      <c r="B96" s="34" t="s">
        <v>167</v>
      </c>
      <c r="C96" s="129"/>
      <c r="D96" s="130" t="n">
        <f aca="false">ROUND(D$100*C96,2)</f>
        <v>0</v>
      </c>
      <c r="E96" s="85" t="s">
        <v>109</v>
      </c>
      <c r="F96" s="20" t="s">
        <v>168</v>
      </c>
      <c r="CC96" s="21"/>
      <c r="CD96" s="21"/>
    </row>
    <row r="97" customFormat="false" ht="15.2" hidden="false" customHeight="true" outlineLevel="1" collapsed="false">
      <c r="B97" s="34" t="s">
        <v>169</v>
      </c>
      <c r="C97" s="129"/>
      <c r="D97" s="130" t="n">
        <f aca="false">ROUND(D$100*C97,2)</f>
        <v>0</v>
      </c>
      <c r="E97" s="85"/>
      <c r="F97" s="20" t="s">
        <v>168</v>
      </c>
      <c r="CC97" s="21"/>
      <c r="CD97" s="21"/>
    </row>
    <row r="98" customFormat="false" ht="15.2" hidden="false" customHeight="true" outlineLevel="1" collapsed="false">
      <c r="B98" s="34" t="s">
        <v>170</v>
      </c>
      <c r="C98" s="131"/>
      <c r="D98" s="132" t="n">
        <f aca="false">ROUND(D$100*C98,2)</f>
        <v>0</v>
      </c>
      <c r="E98" s="85"/>
      <c r="F98" s="20" t="s">
        <v>168</v>
      </c>
      <c r="CC98" s="21"/>
      <c r="CD98" s="21"/>
    </row>
    <row r="99" s="61" customFormat="true" ht="15.2" hidden="false" customHeight="true" outlineLevel="0" collapsed="false">
      <c r="A99" s="133"/>
      <c r="B99" s="39" t="s">
        <v>171</v>
      </c>
      <c r="C99" s="134" t="n">
        <f aca="false">SUM(C96:C98)</f>
        <v>0</v>
      </c>
      <c r="D99" s="135" t="n">
        <f aca="false">SUM(D96:D98)</f>
        <v>0</v>
      </c>
      <c r="E99" s="88" t="s">
        <v>103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</row>
    <row r="100" s="141" customFormat="true" ht="12.75" hidden="true" customHeight="true" outlineLevel="0" collapsed="false">
      <c r="A100" s="136"/>
      <c r="B100" s="137"/>
      <c r="C100" s="138" t="n">
        <f aca="false">1-C99</f>
        <v>1</v>
      </c>
      <c r="D100" s="139" t="n">
        <f aca="false">ROUND(D93/C100,2)</f>
        <v>12991.98</v>
      </c>
      <c r="E100" s="140"/>
      <c r="F100" s="49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</row>
    <row r="101" s="20" customFormat="true" ht="15.2" hidden="false" customHeight="true" outlineLevel="0" collapsed="false">
      <c r="B101" s="86" t="s">
        <v>172</v>
      </c>
      <c r="C101" s="112" t="n">
        <f aca="false">SUM(C99+C91)</f>
        <v>0</v>
      </c>
      <c r="D101" s="87" t="n">
        <f aca="false">D91+D99</f>
        <v>0</v>
      </c>
      <c r="E101" s="88" t="s">
        <v>103</v>
      </c>
      <c r="CC101" s="21"/>
      <c r="CD101" s="21"/>
    </row>
    <row r="102" s="20" customFormat="true" ht="6.95" hidden="false" customHeight="true" outlineLevel="0" collapsed="false">
      <c r="B102" s="89"/>
      <c r="C102" s="90"/>
      <c r="D102" s="142"/>
      <c r="E102" s="142"/>
      <c r="CC102" s="21"/>
      <c r="CD102" s="21"/>
    </row>
    <row r="103" s="20" customFormat="true" ht="15.2" hidden="false" customHeight="true" outlineLevel="0" collapsed="false">
      <c r="B103" s="62" t="s">
        <v>173</v>
      </c>
      <c r="C103" s="62"/>
      <c r="D103" s="62"/>
      <c r="E103" s="62"/>
      <c r="CC103" s="21"/>
      <c r="CD103" s="21"/>
    </row>
    <row r="104" s="20" customFormat="true" ht="12.75" hidden="false" customHeight="true" outlineLevel="0" collapsed="false">
      <c r="B104" s="143" t="s">
        <v>174</v>
      </c>
      <c r="C104" s="143"/>
      <c r="D104" s="144" t="n">
        <f aca="false">D85+D101</f>
        <v>12991.98</v>
      </c>
      <c r="E104" s="145" t="s">
        <v>103</v>
      </c>
      <c r="CC104" s="21"/>
      <c r="CD104" s="21"/>
    </row>
    <row r="105" s="20" customFormat="true" ht="15" hidden="false" customHeight="true" outlineLevel="0" collapsed="false">
      <c r="B105" s="146" t="s">
        <v>175</v>
      </c>
      <c r="C105" s="146"/>
      <c r="D105" s="147" t="n">
        <f aca="false">E15</f>
        <v>6</v>
      </c>
      <c r="E105" s="145"/>
    </row>
    <row r="106" s="20" customFormat="true" ht="15" hidden="false" customHeight="true" outlineLevel="0" collapsed="false">
      <c r="B106" s="148" t="s">
        <v>176</v>
      </c>
      <c r="C106" s="148"/>
      <c r="D106" s="149" t="n">
        <f aca="false">D104*D105</f>
        <v>77951.88</v>
      </c>
      <c r="E106" s="145"/>
    </row>
    <row r="107" s="20" customFormat="true" ht="15" hidden="false" customHeight="true" outlineLevel="0" collapsed="false">
      <c r="B107" s="148" t="s">
        <v>177</v>
      </c>
      <c r="C107" s="148"/>
      <c r="D107" s="149" t="n">
        <f aca="false">D106*12</f>
        <v>935422.56</v>
      </c>
      <c r="E107" s="145"/>
    </row>
    <row r="108" s="20" customFormat="true" ht="15" hidden="false" customHeight="true" outlineLevel="0" collapsed="false">
      <c r="B108" s="150" t="s">
        <v>178</v>
      </c>
      <c r="C108" s="150"/>
      <c r="D108" s="151" t="n">
        <f aca="false">D106*24</f>
        <v>1870845.12</v>
      </c>
      <c r="E108" s="145"/>
    </row>
    <row r="109" s="49" customFormat="true" ht="6.75" hidden="false" customHeight="true" outlineLevel="0" collapsed="false">
      <c r="C109" s="56"/>
      <c r="D109" s="152"/>
    </row>
    <row r="110" s="20" customFormat="true" ht="15.2" hidden="false" customHeight="true" outlineLevel="0" collapsed="false">
      <c r="B110" s="153" t="s">
        <v>179</v>
      </c>
      <c r="C110" s="153"/>
      <c r="D110" s="153"/>
      <c r="E110" s="153"/>
      <c r="CA110" s="21"/>
      <c r="CB110" s="21"/>
    </row>
    <row r="111" s="20" customFormat="true" ht="15.2" hidden="false" customHeight="true" outlineLevel="0" collapsed="false">
      <c r="B111" s="45" t="s">
        <v>180</v>
      </c>
      <c r="C111" s="154" t="n">
        <v>0.0833</v>
      </c>
      <c r="D111" s="84" t="n">
        <f aca="false">$C$26*C111</f>
        <v>624.171065</v>
      </c>
      <c r="E111" s="85" t="s">
        <v>101</v>
      </c>
      <c r="CA111" s="21"/>
      <c r="CB111" s="21"/>
    </row>
    <row r="112" s="20" customFormat="true" ht="15.2" hidden="false" customHeight="true" outlineLevel="0" collapsed="false">
      <c r="B112" s="45" t="s">
        <v>181</v>
      </c>
      <c r="C112" s="154" t="n">
        <v>0.121</v>
      </c>
      <c r="D112" s="84" t="n">
        <f aca="false">$C$26*C112</f>
        <v>906.65905</v>
      </c>
      <c r="E112" s="85"/>
      <c r="CA112" s="21"/>
      <c r="CB112" s="21"/>
    </row>
    <row r="113" s="20" customFormat="true" ht="12.75" hidden="false" customHeight="false" outlineLevel="1" collapsed="false">
      <c r="B113" s="107" t="s">
        <v>182</v>
      </c>
      <c r="C113" s="155" t="e">
        <f aca="false">VLOOKUP(C32,C120:D129,2,1)</f>
        <v>#N/A</v>
      </c>
      <c r="D113" s="84" t="e">
        <f aca="false">$C$26*C113</f>
        <v>#N/A</v>
      </c>
      <c r="E113" s="85" t="s">
        <v>109</v>
      </c>
      <c r="F113" s="20" t="s">
        <v>183</v>
      </c>
      <c r="CC113" s="21"/>
      <c r="CD113" s="21"/>
    </row>
    <row r="114" s="20" customFormat="true" ht="12.75" hidden="false" customHeight="false" outlineLevel="1" collapsed="false">
      <c r="B114" s="45" t="s">
        <v>184</v>
      </c>
      <c r="C114" s="154" t="n">
        <v>0.05</v>
      </c>
      <c r="D114" s="84" t="n">
        <f aca="false">$C$26*C114</f>
        <v>374.6525</v>
      </c>
      <c r="E114" s="85" t="s">
        <v>101</v>
      </c>
      <c r="CC114" s="21"/>
      <c r="CD114" s="21"/>
    </row>
    <row r="115" s="20" customFormat="true" ht="12.75" hidden="false" customHeight="true" outlineLevel="1" collapsed="false">
      <c r="B115" s="104" t="s">
        <v>185</v>
      </c>
      <c r="C115" s="104"/>
      <c r="D115" s="96" t="e">
        <f aca="false">SUM(D111:D114)</f>
        <v>#N/A</v>
      </c>
      <c r="E115" s="145" t="s">
        <v>103</v>
      </c>
      <c r="CC115" s="21"/>
      <c r="CD115" s="21"/>
    </row>
    <row r="116" s="20" customFormat="true" ht="15" hidden="false" customHeight="true" outlineLevel="1" collapsed="false">
      <c r="B116" s="146" t="s">
        <v>186</v>
      </c>
      <c r="C116" s="146"/>
      <c r="D116" s="147" t="n">
        <f aca="false">D105</f>
        <v>6</v>
      </c>
      <c r="E116" s="145"/>
    </row>
    <row r="117" s="20" customFormat="true" ht="15" hidden="false" customHeight="true" outlineLevel="0" collapsed="false">
      <c r="B117" s="156" t="s">
        <v>187</v>
      </c>
      <c r="C117" s="156"/>
      <c r="D117" s="157" t="e">
        <f aca="false">D115*D116</f>
        <v>#N/A</v>
      </c>
      <c r="E117" s="145"/>
      <c r="F117" s="158"/>
    </row>
    <row r="118" s="20" customFormat="true" ht="12.75" hidden="false" customHeight="false" outlineLevel="0" collapsed="false">
      <c r="C118" s="159"/>
      <c r="D118" s="159"/>
      <c r="E118" s="159"/>
    </row>
    <row r="119" s="20" customFormat="true" ht="20.85" hidden="true" customHeight="false" outlineLevel="0" collapsed="false">
      <c r="C119" s="160" t="s">
        <v>188</v>
      </c>
      <c r="D119" s="161" t="s">
        <v>182</v>
      </c>
      <c r="E119" s="159"/>
    </row>
    <row r="120" s="20" customFormat="true" ht="12.8" hidden="true" customHeight="false" outlineLevel="0" collapsed="false">
      <c r="C120" s="154" t="n">
        <v>0</v>
      </c>
      <c r="D120" s="154" t="n">
        <v>0.0739</v>
      </c>
      <c r="E120" s="159"/>
    </row>
    <row r="121" s="20" customFormat="true" ht="12.8" hidden="true" customHeight="false" outlineLevel="0" collapsed="false">
      <c r="C121" s="154" t="n">
        <v>0.01</v>
      </c>
      <c r="D121" s="154" t="n">
        <v>0.0739</v>
      </c>
      <c r="E121" s="159"/>
    </row>
    <row r="122" s="20" customFormat="true" ht="12.8" hidden="true" customHeight="false" outlineLevel="0" collapsed="false">
      <c r="C122" s="154" t="n">
        <v>0.02</v>
      </c>
      <c r="D122" s="154" t="n">
        <v>0.076</v>
      </c>
      <c r="E122" s="159"/>
    </row>
    <row r="123" s="20" customFormat="true" ht="12.8" hidden="true" customHeight="false" outlineLevel="0" collapsed="false">
      <c r="C123" s="154" t="n">
        <v>0.03</v>
      </c>
      <c r="D123" s="154" t="n">
        <v>0.0782</v>
      </c>
      <c r="E123" s="159"/>
    </row>
    <row r="124" s="20" customFormat="true" ht="12.8" hidden="true" customHeight="false" outlineLevel="0" collapsed="false">
      <c r="C124" s="154" t="n">
        <v>0.04</v>
      </c>
      <c r="D124" s="154" t="n">
        <v>0.0782</v>
      </c>
      <c r="E124" s="159"/>
    </row>
    <row r="125" s="20" customFormat="true" ht="12.8" hidden="true" customHeight="false" outlineLevel="0" collapsed="false">
      <c r="C125" s="154" t="n">
        <v>0.05</v>
      </c>
      <c r="D125" s="154" t="n">
        <v>0.0782</v>
      </c>
      <c r="E125" s="159"/>
    </row>
    <row r="126" s="20" customFormat="true" ht="12.8" hidden="true" customHeight="false" outlineLevel="0" collapsed="false">
      <c r="C126" s="154" t="n">
        <v>0.06</v>
      </c>
      <c r="D126" s="154" t="n">
        <v>0.0782</v>
      </c>
      <c r="E126" s="159"/>
    </row>
    <row r="127" s="20" customFormat="true" ht="12.8" hidden="true" customHeight="false" outlineLevel="0" collapsed="false">
      <c r="C127" s="154" t="n">
        <v>0.07</v>
      </c>
      <c r="D127" s="154" t="n">
        <v>0.0782</v>
      </c>
      <c r="E127" s="159"/>
    </row>
    <row r="128" s="20" customFormat="true" ht="12.8" hidden="true" customHeight="false" outlineLevel="0" collapsed="false">
      <c r="C128" s="154" t="n">
        <v>0.08</v>
      </c>
      <c r="D128" s="154" t="n">
        <v>0.0782</v>
      </c>
      <c r="E128" s="159"/>
    </row>
    <row r="129" s="20" customFormat="true" ht="12.8" hidden="true" customHeight="false" outlineLevel="0" collapsed="false">
      <c r="C129" s="154" t="n">
        <v>0.09</v>
      </c>
      <c r="D129" s="154" t="n">
        <v>0.0782</v>
      </c>
      <c r="E129" s="159"/>
    </row>
    <row r="130" s="20" customFormat="true" ht="12.75" hidden="false" customHeight="false" outlineLevel="0" collapsed="false">
      <c r="C130" s="159"/>
      <c r="D130" s="159"/>
      <c r="E130" s="159"/>
    </row>
    <row r="131" s="20" customFormat="true" ht="12.75" hidden="false" customHeight="false" outlineLevel="0" collapsed="false">
      <c r="C131" s="159"/>
      <c r="D131" s="159"/>
      <c r="E131" s="159"/>
    </row>
    <row r="132" s="20" customFormat="true" ht="12.75" hidden="false" customHeight="false" outlineLevel="0" collapsed="false">
      <c r="C132" s="159"/>
      <c r="D132" s="159"/>
      <c r="E132" s="159"/>
    </row>
    <row r="133" s="20" customFormat="true" ht="12.75" hidden="false" customHeight="false" outlineLevel="0" collapsed="false">
      <c r="C133" s="159"/>
      <c r="D133" s="159"/>
      <c r="E133" s="159"/>
    </row>
    <row r="134" s="20" customFormat="true" ht="12.75" hidden="false" customHeight="false" outlineLevel="0" collapsed="false">
      <c r="C134" s="159"/>
      <c r="D134" s="159"/>
      <c r="E134" s="159"/>
    </row>
    <row r="135" s="20" customFormat="true" ht="12.75" hidden="false" customHeight="false" outlineLevel="0" collapsed="false">
      <c r="C135" s="159"/>
      <c r="D135" s="159"/>
      <c r="E135" s="159"/>
    </row>
    <row r="136" s="20" customFormat="true" ht="12.75" hidden="false" customHeight="false" outlineLevel="0" collapsed="false">
      <c r="C136" s="159"/>
      <c r="D136" s="159"/>
      <c r="E136" s="159"/>
    </row>
    <row r="137" s="20" customFormat="true" ht="12.75" hidden="false" customHeight="false" outlineLevel="0" collapsed="false">
      <c r="C137" s="159"/>
      <c r="D137" s="159"/>
      <c r="E137" s="159"/>
    </row>
    <row r="138" s="20" customFormat="true" ht="12.75" hidden="false" customHeight="false" outlineLevel="0" collapsed="false">
      <c r="C138" s="159"/>
      <c r="D138" s="159"/>
      <c r="E138" s="159"/>
    </row>
    <row r="139" s="20" customFormat="true" ht="12.75" hidden="false" customHeight="false" outlineLevel="0" collapsed="false">
      <c r="C139" s="159"/>
      <c r="D139" s="159"/>
      <c r="E139" s="159"/>
    </row>
    <row r="140" s="20" customFormat="true" ht="12.75" hidden="false" customHeight="false" outlineLevel="0" collapsed="false">
      <c r="C140" s="159"/>
      <c r="D140" s="159"/>
      <c r="E140" s="159"/>
    </row>
    <row r="141" s="20" customFormat="true" ht="12.75" hidden="false" customHeight="false" outlineLevel="0" collapsed="false">
      <c r="C141" s="159"/>
      <c r="D141" s="159"/>
      <c r="E141" s="159"/>
    </row>
    <row r="142" s="20" customFormat="true" ht="12.75" hidden="false" customHeight="false" outlineLevel="0" collapsed="false">
      <c r="C142" s="159"/>
      <c r="D142" s="159"/>
      <c r="E142" s="159"/>
    </row>
    <row r="143" s="20" customFormat="true" ht="12.75" hidden="false" customHeight="false" outlineLevel="0" collapsed="false">
      <c r="C143" s="159"/>
      <c r="D143" s="159"/>
      <c r="E143" s="159"/>
    </row>
    <row r="144" s="20" customFormat="true" ht="12.75" hidden="false" customHeight="false" outlineLevel="0" collapsed="false">
      <c r="C144" s="159"/>
      <c r="D144" s="159"/>
      <c r="E144" s="159"/>
    </row>
    <row r="145" s="20" customFormat="true" ht="12.75" hidden="false" customHeight="false" outlineLevel="0" collapsed="false">
      <c r="C145" s="159"/>
      <c r="D145" s="159"/>
      <c r="E145" s="159"/>
    </row>
    <row r="146" s="20" customFormat="true" ht="12.75" hidden="false" customHeight="false" outlineLevel="0" collapsed="false">
      <c r="C146" s="159"/>
      <c r="D146" s="159"/>
      <c r="E146" s="159"/>
    </row>
    <row r="147" s="20" customFormat="true" ht="12.75" hidden="false" customHeight="false" outlineLevel="0" collapsed="false">
      <c r="C147" s="159"/>
      <c r="D147" s="159"/>
      <c r="E147" s="159"/>
    </row>
    <row r="148" s="20" customFormat="true" ht="12.75" hidden="false" customHeight="false" outlineLevel="0" collapsed="false">
      <c r="C148" s="159"/>
      <c r="D148" s="159"/>
      <c r="E148" s="159"/>
    </row>
    <row r="149" s="20" customFormat="true" ht="12.75" hidden="false" customHeight="false" outlineLevel="0" collapsed="false">
      <c r="C149" s="159"/>
      <c r="D149" s="159"/>
      <c r="E149" s="159"/>
    </row>
    <row r="150" s="20" customFormat="true" ht="12.75" hidden="false" customHeight="false" outlineLevel="0" collapsed="false">
      <c r="C150" s="159"/>
      <c r="D150" s="159"/>
      <c r="E150" s="159"/>
    </row>
    <row r="151" s="20" customFormat="true" ht="12.75" hidden="false" customHeight="false" outlineLevel="0" collapsed="false">
      <c r="C151" s="159"/>
      <c r="D151" s="159"/>
      <c r="E151" s="159"/>
    </row>
    <row r="152" s="20" customFormat="true" ht="12.75" hidden="false" customHeight="false" outlineLevel="0" collapsed="false">
      <c r="C152" s="159"/>
      <c r="D152" s="159"/>
      <c r="E152" s="159"/>
    </row>
    <row r="153" s="20" customFormat="true" ht="12.75" hidden="false" customHeight="false" outlineLevel="0" collapsed="false">
      <c r="C153" s="159"/>
      <c r="D153" s="159"/>
      <c r="E153" s="159"/>
    </row>
    <row r="154" s="20" customFormat="true" ht="12.75" hidden="false" customHeight="false" outlineLevel="0" collapsed="false">
      <c r="C154" s="159"/>
      <c r="D154" s="159"/>
      <c r="E154" s="159"/>
    </row>
    <row r="155" s="20" customFormat="true" ht="12.75" hidden="false" customHeight="false" outlineLevel="0" collapsed="false">
      <c r="C155" s="159"/>
      <c r="D155" s="159"/>
      <c r="E155" s="159"/>
    </row>
    <row r="156" s="20" customFormat="true" ht="12.75" hidden="false" customHeight="false" outlineLevel="0" collapsed="false">
      <c r="C156" s="159"/>
      <c r="D156" s="159"/>
      <c r="E156" s="159"/>
    </row>
    <row r="157" s="20" customFormat="true" ht="12.75" hidden="false" customHeight="false" outlineLevel="0" collapsed="false">
      <c r="C157" s="159"/>
      <c r="D157" s="159"/>
      <c r="E157" s="159"/>
    </row>
    <row r="158" s="20" customFormat="true" ht="12.75" hidden="false" customHeight="false" outlineLevel="0" collapsed="false">
      <c r="C158" s="159"/>
      <c r="D158" s="159"/>
      <c r="E158" s="159"/>
    </row>
    <row r="159" s="20" customFormat="true" ht="12.75" hidden="false" customHeight="false" outlineLevel="0" collapsed="false">
      <c r="C159" s="159"/>
      <c r="D159" s="159"/>
      <c r="E159" s="159"/>
    </row>
    <row r="160" s="20" customFormat="true" ht="12.75" hidden="false" customHeight="false" outlineLevel="0" collapsed="false">
      <c r="C160" s="159"/>
      <c r="D160" s="159"/>
      <c r="E160" s="159"/>
    </row>
    <row r="161" s="20" customFormat="true" ht="12.75" hidden="false" customHeight="false" outlineLevel="0" collapsed="false">
      <c r="C161" s="159"/>
      <c r="D161" s="159"/>
      <c r="E161" s="159"/>
    </row>
    <row r="162" s="20" customFormat="true" ht="12.75" hidden="false" customHeight="false" outlineLevel="0" collapsed="false">
      <c r="C162" s="159"/>
      <c r="D162" s="159"/>
      <c r="E162" s="159"/>
    </row>
    <row r="163" s="20" customFormat="true" ht="12.75" hidden="false" customHeight="false" outlineLevel="0" collapsed="false">
      <c r="C163" s="159"/>
      <c r="D163" s="159"/>
      <c r="E163" s="159"/>
    </row>
    <row r="164" s="20" customFormat="true" ht="12.75" hidden="false" customHeight="false" outlineLevel="0" collapsed="false">
      <c r="C164" s="159"/>
      <c r="D164" s="159"/>
      <c r="E164" s="159"/>
    </row>
    <row r="165" s="20" customFormat="true" ht="12.75" hidden="false" customHeight="false" outlineLevel="0" collapsed="false">
      <c r="C165" s="159"/>
      <c r="D165" s="159"/>
      <c r="E165" s="159"/>
    </row>
    <row r="166" s="20" customFormat="true" ht="12.75" hidden="false" customHeight="false" outlineLevel="0" collapsed="false">
      <c r="C166" s="159"/>
      <c r="D166" s="159"/>
      <c r="E166" s="159"/>
    </row>
    <row r="167" s="20" customFormat="true" ht="12.75" hidden="false" customHeight="false" outlineLevel="0" collapsed="false">
      <c r="C167" s="159"/>
      <c r="D167" s="159"/>
      <c r="E167" s="159"/>
    </row>
    <row r="168" s="20" customFormat="true" ht="12.75" hidden="false" customHeight="false" outlineLevel="0" collapsed="false">
      <c r="C168" s="159"/>
      <c r="D168" s="159"/>
      <c r="E168" s="159"/>
    </row>
    <row r="169" s="20" customFormat="true" ht="12.75" hidden="false" customHeight="false" outlineLevel="0" collapsed="false">
      <c r="C169" s="159"/>
      <c r="D169" s="159"/>
      <c r="E169" s="159"/>
    </row>
    <row r="170" s="20" customFormat="true" ht="12.75" hidden="false" customHeight="false" outlineLevel="0" collapsed="false">
      <c r="C170" s="159"/>
      <c r="D170" s="159"/>
      <c r="E170" s="159"/>
    </row>
    <row r="171" s="20" customFormat="true" ht="12.75" hidden="false" customHeight="false" outlineLevel="0" collapsed="false">
      <c r="C171" s="159"/>
      <c r="D171" s="159"/>
      <c r="E171" s="159"/>
    </row>
    <row r="172" s="20" customFormat="true" ht="12.75" hidden="false" customHeight="false" outlineLevel="0" collapsed="false">
      <c r="C172" s="159"/>
      <c r="D172" s="159"/>
      <c r="E172" s="159"/>
    </row>
    <row r="173" s="20" customFormat="true" ht="12.75" hidden="false" customHeight="false" outlineLevel="0" collapsed="false">
      <c r="C173" s="159"/>
      <c r="D173" s="159"/>
      <c r="E173" s="159"/>
    </row>
    <row r="174" s="20" customFormat="true" ht="12.75" hidden="false" customHeight="false" outlineLevel="0" collapsed="false">
      <c r="C174" s="159"/>
      <c r="D174" s="159"/>
      <c r="E174" s="159"/>
    </row>
    <row r="175" s="20" customFormat="true" ht="12.75" hidden="false" customHeight="false" outlineLevel="0" collapsed="false">
      <c r="C175" s="159"/>
      <c r="D175" s="159"/>
      <c r="E175" s="159"/>
    </row>
    <row r="176" s="20" customFormat="true" ht="12.75" hidden="false" customHeight="false" outlineLevel="0" collapsed="false">
      <c r="C176" s="159"/>
      <c r="D176" s="159"/>
      <c r="E176" s="159"/>
    </row>
    <row r="177" s="20" customFormat="true" ht="12.75" hidden="false" customHeight="false" outlineLevel="0" collapsed="false">
      <c r="C177" s="159"/>
      <c r="D177" s="159"/>
      <c r="E177" s="159"/>
    </row>
    <row r="178" s="20" customFormat="true" ht="12.75" hidden="false" customHeight="false" outlineLevel="0" collapsed="false">
      <c r="C178" s="159"/>
      <c r="D178" s="159"/>
      <c r="E178" s="159"/>
    </row>
    <row r="179" s="20" customFormat="true" ht="12.75" hidden="false" customHeight="false" outlineLevel="0" collapsed="false">
      <c r="C179" s="159"/>
      <c r="D179" s="159"/>
      <c r="E179" s="159"/>
    </row>
    <row r="180" s="20" customFormat="true" ht="12.75" hidden="false" customHeight="false" outlineLevel="0" collapsed="false">
      <c r="C180" s="159"/>
      <c r="D180" s="159"/>
      <c r="E180" s="159"/>
    </row>
    <row r="181" s="20" customFormat="true" ht="12.75" hidden="false" customHeight="false" outlineLevel="0" collapsed="false">
      <c r="C181" s="159"/>
      <c r="D181" s="159"/>
      <c r="E181" s="159"/>
    </row>
    <row r="182" s="20" customFormat="true" ht="12.75" hidden="false" customHeight="false" outlineLevel="0" collapsed="false">
      <c r="C182" s="159"/>
      <c r="D182" s="159"/>
      <c r="E182" s="159"/>
    </row>
    <row r="183" s="20" customFormat="true" ht="12.75" hidden="false" customHeight="false" outlineLevel="0" collapsed="false">
      <c r="C183" s="159"/>
      <c r="D183" s="159"/>
      <c r="E183" s="159"/>
    </row>
    <row r="184" s="20" customFormat="true" ht="12.75" hidden="false" customHeight="false" outlineLevel="0" collapsed="false">
      <c r="C184" s="159"/>
      <c r="D184" s="159"/>
      <c r="E184" s="159"/>
    </row>
    <row r="185" s="20" customFormat="true" ht="12.75" hidden="false" customHeight="false" outlineLevel="0" collapsed="false">
      <c r="C185" s="159"/>
      <c r="D185" s="159"/>
      <c r="E185" s="159"/>
    </row>
    <row r="186" s="20" customFormat="true" ht="12.75" hidden="false" customHeight="false" outlineLevel="0" collapsed="false">
      <c r="C186" s="159"/>
      <c r="D186" s="159"/>
      <c r="E186" s="159"/>
    </row>
    <row r="187" s="20" customFormat="true" ht="12.75" hidden="false" customHeight="false" outlineLevel="0" collapsed="false">
      <c r="C187" s="159"/>
      <c r="D187" s="159"/>
      <c r="E187" s="159"/>
    </row>
    <row r="188" s="20" customFormat="true" ht="12.75" hidden="false" customHeight="false" outlineLevel="0" collapsed="false">
      <c r="C188" s="159"/>
      <c r="D188" s="159"/>
      <c r="E188" s="159"/>
    </row>
    <row r="189" s="20" customFormat="true" ht="12.75" hidden="false" customHeight="false" outlineLevel="0" collapsed="false">
      <c r="C189" s="159"/>
      <c r="D189" s="159"/>
      <c r="E189" s="159"/>
    </row>
    <row r="190" s="20" customFormat="true" ht="12.75" hidden="false" customHeight="false" outlineLevel="0" collapsed="false">
      <c r="C190" s="159"/>
      <c r="D190" s="159"/>
      <c r="E190" s="159"/>
    </row>
    <row r="191" s="20" customFormat="true" ht="12.75" hidden="false" customHeight="false" outlineLevel="0" collapsed="false">
      <c r="C191" s="159"/>
      <c r="D191" s="159"/>
      <c r="E191" s="159"/>
    </row>
    <row r="192" s="20" customFormat="true" ht="12.75" hidden="false" customHeight="false" outlineLevel="0" collapsed="false">
      <c r="C192" s="159"/>
      <c r="D192" s="159"/>
      <c r="E192" s="159"/>
    </row>
    <row r="193" s="20" customFormat="true" ht="12.75" hidden="false" customHeight="false" outlineLevel="0" collapsed="false">
      <c r="C193" s="159"/>
      <c r="D193" s="159"/>
      <c r="E193" s="159"/>
    </row>
    <row r="194" s="20" customFormat="true" ht="12.75" hidden="false" customHeight="false" outlineLevel="0" collapsed="false">
      <c r="C194" s="159"/>
      <c r="D194" s="159"/>
      <c r="E194" s="159"/>
    </row>
    <row r="195" s="20" customFormat="true" ht="12.75" hidden="false" customHeight="false" outlineLevel="0" collapsed="false">
      <c r="C195" s="159"/>
      <c r="D195" s="159"/>
      <c r="E195" s="159"/>
    </row>
    <row r="196" s="20" customFormat="true" ht="12.75" hidden="false" customHeight="false" outlineLevel="0" collapsed="false">
      <c r="C196" s="159"/>
      <c r="D196" s="159"/>
      <c r="E196" s="159"/>
    </row>
    <row r="197" s="20" customFormat="true" ht="12.75" hidden="false" customHeight="false" outlineLevel="0" collapsed="false">
      <c r="C197" s="159"/>
      <c r="D197" s="159"/>
      <c r="E197" s="159"/>
    </row>
    <row r="198" s="20" customFormat="true" ht="12.75" hidden="false" customHeight="false" outlineLevel="0" collapsed="false">
      <c r="C198" s="159"/>
      <c r="D198" s="159"/>
      <c r="E198" s="159"/>
    </row>
    <row r="199" s="20" customFormat="true" ht="12.75" hidden="false" customHeight="false" outlineLevel="0" collapsed="false">
      <c r="C199" s="159"/>
      <c r="D199" s="159"/>
      <c r="E199" s="159"/>
    </row>
    <row r="200" s="20" customFormat="true" ht="12.75" hidden="false" customHeight="false" outlineLevel="0" collapsed="false">
      <c r="C200" s="159"/>
      <c r="D200" s="159"/>
      <c r="E200" s="159"/>
    </row>
    <row r="201" s="20" customFormat="true" ht="12.75" hidden="false" customHeight="false" outlineLevel="0" collapsed="false">
      <c r="C201" s="159"/>
      <c r="D201" s="159"/>
      <c r="E201" s="159"/>
    </row>
    <row r="202" s="20" customFormat="true" ht="12.75" hidden="false" customHeight="false" outlineLevel="0" collapsed="false">
      <c r="C202" s="159"/>
      <c r="D202" s="159"/>
      <c r="E202" s="159"/>
    </row>
    <row r="203" s="20" customFormat="true" ht="12.75" hidden="false" customHeight="false" outlineLevel="0" collapsed="false">
      <c r="C203" s="159"/>
      <c r="D203" s="159"/>
      <c r="E203" s="159"/>
    </row>
    <row r="204" s="20" customFormat="true" ht="12.75" hidden="false" customHeight="false" outlineLevel="0" collapsed="false">
      <c r="C204" s="159"/>
      <c r="D204" s="159"/>
      <c r="E204" s="159"/>
    </row>
    <row r="205" s="20" customFormat="true" ht="12.75" hidden="false" customHeight="false" outlineLevel="0" collapsed="false">
      <c r="C205" s="159"/>
      <c r="D205" s="159"/>
      <c r="E205" s="159"/>
    </row>
    <row r="206" s="20" customFormat="true" ht="12.75" hidden="false" customHeight="false" outlineLevel="0" collapsed="false">
      <c r="C206" s="159"/>
      <c r="D206" s="159"/>
      <c r="E206" s="159"/>
    </row>
    <row r="207" s="20" customFormat="true" ht="12.75" hidden="false" customHeight="false" outlineLevel="0" collapsed="false">
      <c r="C207" s="159"/>
      <c r="D207" s="159"/>
      <c r="E207" s="159"/>
    </row>
    <row r="208" s="20" customFormat="true" ht="12.75" hidden="false" customHeight="false" outlineLevel="0" collapsed="false">
      <c r="C208" s="159"/>
      <c r="D208" s="159"/>
      <c r="E208" s="159"/>
    </row>
    <row r="209" s="20" customFormat="true" ht="12.75" hidden="false" customHeight="false" outlineLevel="0" collapsed="false">
      <c r="C209" s="159"/>
      <c r="D209" s="159"/>
      <c r="E209" s="159"/>
    </row>
    <row r="210" s="20" customFormat="true" ht="12.75" hidden="false" customHeight="false" outlineLevel="0" collapsed="false">
      <c r="C210" s="159"/>
      <c r="D210" s="159"/>
      <c r="E210" s="159"/>
    </row>
    <row r="211" s="20" customFormat="true" ht="12.75" hidden="false" customHeight="false" outlineLevel="0" collapsed="false">
      <c r="C211" s="159"/>
      <c r="D211" s="159"/>
      <c r="E211" s="159"/>
    </row>
    <row r="212" s="20" customFormat="true" ht="12.75" hidden="false" customHeight="false" outlineLevel="0" collapsed="false">
      <c r="C212" s="159"/>
      <c r="D212" s="159"/>
      <c r="E212" s="159"/>
    </row>
    <row r="213" s="20" customFormat="true" ht="12.75" hidden="false" customHeight="false" outlineLevel="0" collapsed="false">
      <c r="C213" s="159"/>
      <c r="D213" s="159"/>
      <c r="E213" s="159"/>
    </row>
    <row r="214" s="20" customFormat="true" ht="12.75" hidden="false" customHeight="false" outlineLevel="0" collapsed="false">
      <c r="C214" s="159"/>
      <c r="D214" s="159"/>
      <c r="E214" s="159"/>
    </row>
    <row r="215" s="20" customFormat="true" ht="12.75" hidden="false" customHeight="false" outlineLevel="0" collapsed="false">
      <c r="C215" s="159"/>
      <c r="D215" s="159"/>
      <c r="E215" s="159"/>
    </row>
    <row r="216" s="20" customFormat="true" ht="12.75" hidden="false" customHeight="false" outlineLevel="0" collapsed="false">
      <c r="C216" s="159"/>
      <c r="D216" s="159"/>
      <c r="E216" s="159"/>
    </row>
    <row r="217" s="20" customFormat="true" ht="12.75" hidden="false" customHeight="false" outlineLevel="0" collapsed="false">
      <c r="C217" s="159"/>
      <c r="D217" s="159"/>
      <c r="E217" s="159"/>
    </row>
    <row r="218" s="20" customFormat="true" ht="12.75" hidden="false" customHeight="false" outlineLevel="0" collapsed="false">
      <c r="C218" s="159"/>
      <c r="D218" s="159"/>
      <c r="E218" s="159"/>
    </row>
    <row r="219" s="20" customFormat="true" ht="12.75" hidden="false" customHeight="false" outlineLevel="0" collapsed="false">
      <c r="C219" s="159"/>
      <c r="D219" s="159"/>
      <c r="E219" s="159"/>
    </row>
    <row r="220" s="20" customFormat="true" ht="12.75" hidden="false" customHeight="false" outlineLevel="0" collapsed="false">
      <c r="C220" s="159"/>
      <c r="D220" s="159"/>
      <c r="E220" s="159"/>
    </row>
    <row r="221" s="20" customFormat="true" ht="12.75" hidden="false" customHeight="false" outlineLevel="0" collapsed="false">
      <c r="C221" s="159"/>
      <c r="D221" s="159"/>
      <c r="E221" s="159"/>
    </row>
    <row r="222" s="20" customFormat="true" ht="12.75" hidden="false" customHeight="false" outlineLevel="0" collapsed="false">
      <c r="C222" s="159"/>
      <c r="D222" s="159"/>
      <c r="E222" s="159"/>
    </row>
    <row r="223" s="20" customFormat="true" ht="12.75" hidden="false" customHeight="false" outlineLevel="0" collapsed="false">
      <c r="C223" s="159"/>
      <c r="D223" s="159"/>
      <c r="E223" s="159"/>
    </row>
    <row r="224" s="20" customFormat="true" ht="12.75" hidden="false" customHeight="false" outlineLevel="0" collapsed="false">
      <c r="C224" s="159"/>
      <c r="D224" s="159"/>
      <c r="E224" s="159"/>
    </row>
    <row r="225" s="20" customFormat="true" ht="12.75" hidden="false" customHeight="false" outlineLevel="0" collapsed="false">
      <c r="C225" s="159"/>
      <c r="D225" s="159"/>
      <c r="E225" s="159"/>
    </row>
    <row r="226" s="20" customFormat="true" ht="12.75" hidden="false" customHeight="false" outlineLevel="0" collapsed="false">
      <c r="C226" s="159"/>
      <c r="D226" s="159"/>
      <c r="E226" s="159"/>
    </row>
    <row r="227" s="20" customFormat="true" ht="12.75" hidden="false" customHeight="false" outlineLevel="0" collapsed="false">
      <c r="C227" s="159"/>
      <c r="D227" s="159"/>
      <c r="E227" s="159"/>
    </row>
    <row r="228" s="20" customFormat="true" ht="12.75" hidden="false" customHeight="false" outlineLevel="0" collapsed="false">
      <c r="C228" s="159"/>
      <c r="D228" s="159"/>
      <c r="E228" s="159"/>
    </row>
    <row r="229" s="20" customFormat="true" ht="12.75" hidden="false" customHeight="false" outlineLevel="0" collapsed="false">
      <c r="C229" s="159"/>
      <c r="D229" s="159"/>
      <c r="E229" s="159"/>
    </row>
    <row r="230" s="20" customFormat="true" ht="12.75" hidden="false" customHeight="false" outlineLevel="0" collapsed="false">
      <c r="C230" s="159"/>
      <c r="D230" s="159"/>
      <c r="E230" s="159"/>
    </row>
    <row r="231" s="20" customFormat="true" ht="12.75" hidden="false" customHeight="false" outlineLevel="0" collapsed="false">
      <c r="C231" s="159"/>
      <c r="D231" s="159"/>
      <c r="E231" s="159"/>
    </row>
    <row r="232" s="20" customFormat="true" ht="12.75" hidden="false" customHeight="false" outlineLevel="0" collapsed="false">
      <c r="C232" s="159"/>
      <c r="D232" s="159"/>
      <c r="E232" s="159"/>
    </row>
    <row r="233" s="20" customFormat="true" ht="12.75" hidden="false" customHeight="false" outlineLevel="0" collapsed="false">
      <c r="C233" s="159"/>
      <c r="D233" s="159"/>
      <c r="E233" s="159"/>
    </row>
    <row r="234" s="20" customFormat="true" ht="12.75" hidden="false" customHeight="false" outlineLevel="0" collapsed="false">
      <c r="C234" s="159"/>
      <c r="D234" s="159"/>
      <c r="E234" s="159"/>
    </row>
    <row r="235" s="20" customFormat="true" ht="12.75" hidden="false" customHeight="false" outlineLevel="0" collapsed="false">
      <c r="C235" s="159"/>
      <c r="D235" s="159"/>
      <c r="E235" s="159"/>
    </row>
    <row r="236" s="20" customFormat="true" ht="12.75" hidden="false" customHeight="false" outlineLevel="0" collapsed="false">
      <c r="C236" s="159"/>
      <c r="D236" s="159"/>
      <c r="E236" s="159"/>
    </row>
    <row r="237" s="20" customFormat="true" ht="12.75" hidden="false" customHeight="false" outlineLevel="0" collapsed="false">
      <c r="C237" s="159"/>
      <c r="D237" s="159"/>
      <c r="E237" s="159"/>
    </row>
    <row r="238" s="20" customFormat="true" ht="12.75" hidden="false" customHeight="false" outlineLevel="0" collapsed="false">
      <c r="C238" s="159"/>
      <c r="D238" s="159"/>
      <c r="E238" s="159"/>
    </row>
    <row r="239" s="20" customFormat="true" ht="12.75" hidden="false" customHeight="false" outlineLevel="0" collapsed="false">
      <c r="C239" s="159"/>
      <c r="D239" s="159"/>
      <c r="E239" s="159"/>
    </row>
    <row r="240" s="20" customFormat="true" ht="12.75" hidden="false" customHeight="false" outlineLevel="0" collapsed="false">
      <c r="C240" s="159"/>
      <c r="D240" s="159"/>
      <c r="E240" s="159"/>
    </row>
    <row r="241" s="20" customFormat="true" ht="12.75" hidden="false" customHeight="false" outlineLevel="0" collapsed="false">
      <c r="C241" s="159"/>
      <c r="D241" s="159"/>
      <c r="E241" s="159"/>
    </row>
    <row r="242" s="20" customFormat="true" ht="12.75" hidden="false" customHeight="false" outlineLevel="0" collapsed="false">
      <c r="C242" s="159"/>
      <c r="D242" s="159"/>
      <c r="E242" s="159"/>
    </row>
    <row r="243" s="20" customFormat="true" ht="12.75" hidden="false" customHeight="false" outlineLevel="0" collapsed="false">
      <c r="C243" s="159"/>
      <c r="D243" s="159"/>
      <c r="E243" s="159"/>
    </row>
    <row r="244" s="20" customFormat="true" ht="12.75" hidden="false" customHeight="false" outlineLevel="0" collapsed="false">
      <c r="C244" s="159"/>
      <c r="D244" s="159"/>
      <c r="E244" s="159"/>
    </row>
    <row r="245" s="20" customFormat="true" ht="12.75" hidden="false" customHeight="false" outlineLevel="0" collapsed="false">
      <c r="C245" s="159"/>
      <c r="D245" s="159"/>
      <c r="E245" s="159"/>
    </row>
    <row r="246" s="20" customFormat="true" ht="12.75" hidden="false" customHeight="false" outlineLevel="0" collapsed="false">
      <c r="C246" s="159"/>
      <c r="D246" s="159"/>
      <c r="E246" s="159"/>
    </row>
    <row r="247" s="20" customFormat="true" ht="12.75" hidden="false" customHeight="false" outlineLevel="0" collapsed="false">
      <c r="C247" s="159"/>
      <c r="D247" s="159"/>
      <c r="E247" s="159"/>
    </row>
    <row r="248" s="20" customFormat="true" ht="12.75" hidden="false" customHeight="false" outlineLevel="0" collapsed="false">
      <c r="C248" s="159"/>
      <c r="D248" s="159"/>
      <c r="E248" s="159"/>
    </row>
    <row r="249" s="20" customFormat="true" ht="12.75" hidden="false" customHeight="false" outlineLevel="0" collapsed="false">
      <c r="C249" s="159"/>
      <c r="D249" s="159"/>
      <c r="E249" s="159"/>
    </row>
    <row r="250" s="20" customFormat="true" ht="12.75" hidden="false" customHeight="false" outlineLevel="0" collapsed="false">
      <c r="C250" s="159"/>
      <c r="D250" s="159"/>
      <c r="E250" s="159"/>
    </row>
    <row r="251" s="20" customFormat="true" ht="12.75" hidden="false" customHeight="false" outlineLevel="0" collapsed="false">
      <c r="C251" s="159"/>
      <c r="D251" s="159"/>
      <c r="E251" s="159"/>
    </row>
    <row r="252" s="20" customFormat="true" ht="12.75" hidden="false" customHeight="false" outlineLevel="0" collapsed="false">
      <c r="C252" s="159"/>
      <c r="D252" s="159"/>
      <c r="E252" s="159"/>
    </row>
    <row r="253" s="20" customFormat="true" ht="12.75" hidden="false" customHeight="false" outlineLevel="0" collapsed="false">
      <c r="C253" s="159"/>
      <c r="D253" s="159"/>
      <c r="E253" s="159"/>
    </row>
    <row r="254" s="20" customFormat="true" ht="12.75" hidden="false" customHeight="false" outlineLevel="0" collapsed="false">
      <c r="C254" s="159"/>
      <c r="D254" s="159"/>
      <c r="E254" s="159"/>
    </row>
    <row r="255" s="20" customFormat="true" ht="12.75" hidden="false" customHeight="false" outlineLevel="0" collapsed="false">
      <c r="C255" s="159"/>
      <c r="D255" s="159"/>
      <c r="E255" s="159"/>
    </row>
    <row r="256" s="20" customFormat="true" ht="12.75" hidden="false" customHeight="false" outlineLevel="0" collapsed="false">
      <c r="C256" s="159"/>
      <c r="D256" s="159"/>
      <c r="E256" s="159"/>
    </row>
    <row r="257" s="20" customFormat="true" ht="12.75" hidden="false" customHeight="false" outlineLevel="0" collapsed="false">
      <c r="C257" s="159"/>
      <c r="D257" s="159"/>
      <c r="E257" s="159"/>
    </row>
    <row r="258" s="20" customFormat="true" ht="12.75" hidden="false" customHeight="false" outlineLevel="0" collapsed="false">
      <c r="C258" s="159"/>
      <c r="D258" s="159"/>
      <c r="E258" s="159"/>
    </row>
    <row r="259" s="20" customFormat="true" ht="12.75" hidden="false" customHeight="false" outlineLevel="0" collapsed="false">
      <c r="C259" s="159"/>
      <c r="D259" s="159"/>
      <c r="E259" s="159"/>
    </row>
    <row r="260" s="20" customFormat="true" ht="12.75" hidden="false" customHeight="false" outlineLevel="0" collapsed="false">
      <c r="C260" s="159"/>
      <c r="D260" s="159"/>
      <c r="E260" s="159"/>
    </row>
    <row r="261" s="20" customFormat="true" ht="12.75" hidden="false" customHeight="false" outlineLevel="0" collapsed="false">
      <c r="C261" s="159"/>
      <c r="D261" s="159"/>
      <c r="E261" s="159"/>
    </row>
    <row r="262" s="20" customFormat="true" ht="12.75" hidden="false" customHeight="false" outlineLevel="0" collapsed="false">
      <c r="C262" s="159"/>
      <c r="D262" s="159"/>
      <c r="E262" s="159"/>
    </row>
    <row r="263" s="20" customFormat="true" ht="12.75" hidden="false" customHeight="false" outlineLevel="0" collapsed="false">
      <c r="C263" s="159"/>
      <c r="D263" s="159"/>
      <c r="E263" s="159"/>
    </row>
    <row r="264" s="20" customFormat="true" ht="12.75" hidden="false" customHeight="false" outlineLevel="0" collapsed="false">
      <c r="C264" s="159"/>
      <c r="D264" s="159"/>
      <c r="E264" s="159"/>
    </row>
    <row r="265" s="20" customFormat="true" ht="12.75" hidden="false" customHeight="false" outlineLevel="0" collapsed="false">
      <c r="C265" s="159"/>
      <c r="D265" s="159"/>
      <c r="E265" s="159"/>
    </row>
    <row r="266" s="20" customFormat="true" ht="12.75" hidden="false" customHeight="false" outlineLevel="0" collapsed="false">
      <c r="C266" s="159"/>
      <c r="D266" s="159"/>
      <c r="E266" s="159"/>
    </row>
    <row r="267" s="20" customFormat="true" ht="12.75" hidden="false" customHeight="false" outlineLevel="0" collapsed="false">
      <c r="C267" s="159"/>
      <c r="D267" s="159"/>
      <c r="E267" s="159"/>
    </row>
    <row r="268" s="20" customFormat="true" ht="12.75" hidden="false" customHeight="false" outlineLevel="0" collapsed="false">
      <c r="C268" s="159"/>
      <c r="D268" s="159"/>
      <c r="E268" s="159"/>
    </row>
    <row r="269" s="20" customFormat="true" ht="12.75" hidden="false" customHeight="false" outlineLevel="0" collapsed="false">
      <c r="C269" s="159"/>
      <c r="D269" s="159"/>
      <c r="E269" s="159"/>
    </row>
    <row r="270" s="20" customFormat="true" ht="12.75" hidden="false" customHeight="false" outlineLevel="0" collapsed="false">
      <c r="C270" s="159"/>
      <c r="D270" s="159"/>
      <c r="E270" s="159"/>
    </row>
    <row r="271" s="20" customFormat="true" ht="12.75" hidden="false" customHeight="false" outlineLevel="0" collapsed="false">
      <c r="C271" s="159"/>
      <c r="D271" s="159"/>
      <c r="E271" s="159"/>
    </row>
    <row r="272" s="20" customFormat="true" ht="12.75" hidden="false" customHeight="false" outlineLevel="0" collapsed="false">
      <c r="C272" s="159"/>
      <c r="D272" s="159"/>
      <c r="E272" s="159"/>
    </row>
    <row r="273" s="20" customFormat="true" ht="12.75" hidden="false" customHeight="false" outlineLevel="0" collapsed="false">
      <c r="C273" s="159"/>
      <c r="D273" s="159"/>
      <c r="E273" s="159"/>
    </row>
    <row r="274" s="20" customFormat="true" ht="12.75" hidden="false" customHeight="false" outlineLevel="0" collapsed="false">
      <c r="C274" s="159"/>
      <c r="D274" s="159"/>
      <c r="E274" s="159"/>
    </row>
    <row r="275" s="20" customFormat="true" ht="12.75" hidden="false" customHeight="false" outlineLevel="0" collapsed="false">
      <c r="C275" s="159"/>
      <c r="D275" s="159"/>
      <c r="E275" s="159"/>
    </row>
    <row r="276" s="20" customFormat="true" ht="12.75" hidden="false" customHeight="false" outlineLevel="0" collapsed="false">
      <c r="C276" s="159"/>
      <c r="D276" s="159"/>
      <c r="E276" s="159"/>
    </row>
    <row r="277" s="20" customFormat="true" ht="12.75" hidden="false" customHeight="false" outlineLevel="0" collapsed="false">
      <c r="C277" s="159"/>
      <c r="D277" s="159"/>
      <c r="E277" s="159"/>
    </row>
    <row r="278" s="20" customFormat="true" ht="12.75" hidden="false" customHeight="false" outlineLevel="0" collapsed="false">
      <c r="C278" s="159"/>
      <c r="D278" s="159"/>
      <c r="E278" s="159"/>
    </row>
    <row r="279" s="20" customFormat="true" ht="12.75" hidden="false" customHeight="false" outlineLevel="0" collapsed="false">
      <c r="C279" s="159"/>
      <c r="D279" s="159"/>
      <c r="E279" s="159"/>
    </row>
    <row r="280" s="20" customFormat="true" ht="12.75" hidden="false" customHeight="false" outlineLevel="0" collapsed="false">
      <c r="C280" s="159"/>
      <c r="D280" s="159"/>
      <c r="E280" s="159"/>
    </row>
    <row r="281" s="20" customFormat="true" ht="12.75" hidden="false" customHeight="false" outlineLevel="0" collapsed="false">
      <c r="C281" s="159"/>
      <c r="D281" s="159"/>
      <c r="E281" s="159"/>
    </row>
    <row r="282" s="20" customFormat="true" ht="12.75" hidden="false" customHeight="false" outlineLevel="0" collapsed="false">
      <c r="C282" s="159"/>
      <c r="D282" s="159"/>
      <c r="E282" s="159"/>
    </row>
    <row r="283" s="20" customFormat="true" ht="12.75" hidden="false" customHeight="false" outlineLevel="0" collapsed="false">
      <c r="C283" s="159"/>
      <c r="D283" s="159"/>
      <c r="E283" s="159"/>
    </row>
    <row r="284" s="20" customFormat="true" ht="12.75" hidden="false" customHeight="false" outlineLevel="0" collapsed="false">
      <c r="C284" s="159"/>
      <c r="D284" s="159"/>
      <c r="E284" s="159"/>
    </row>
    <row r="285" s="20" customFormat="true" ht="12.75" hidden="false" customHeight="false" outlineLevel="0" collapsed="false">
      <c r="C285" s="159"/>
      <c r="D285" s="159"/>
      <c r="E285" s="159"/>
    </row>
    <row r="286" s="20" customFormat="true" ht="12.75" hidden="false" customHeight="false" outlineLevel="0" collapsed="false">
      <c r="C286" s="159"/>
      <c r="D286" s="159"/>
      <c r="E286" s="159"/>
    </row>
    <row r="287" s="20" customFormat="true" ht="12.75" hidden="false" customHeight="false" outlineLevel="0" collapsed="false">
      <c r="C287" s="159"/>
      <c r="D287" s="159"/>
      <c r="E287" s="159"/>
    </row>
    <row r="288" s="20" customFormat="true" ht="12.75" hidden="false" customHeight="false" outlineLevel="0" collapsed="false">
      <c r="C288" s="159"/>
      <c r="D288" s="159"/>
      <c r="E288" s="159"/>
    </row>
    <row r="289" s="20" customFormat="true" ht="12.75" hidden="false" customHeight="false" outlineLevel="0" collapsed="false">
      <c r="C289" s="159"/>
      <c r="D289" s="159"/>
      <c r="E289" s="159"/>
    </row>
    <row r="290" s="20" customFormat="true" ht="12.75" hidden="false" customHeight="false" outlineLevel="0" collapsed="false">
      <c r="C290" s="159"/>
      <c r="D290" s="159"/>
      <c r="E290" s="159"/>
    </row>
    <row r="291" s="20" customFormat="true" ht="12.75" hidden="false" customHeight="false" outlineLevel="0" collapsed="false">
      <c r="C291" s="159"/>
      <c r="D291" s="159"/>
      <c r="E291" s="159"/>
    </row>
    <row r="292" s="20" customFormat="true" ht="12.75" hidden="false" customHeight="false" outlineLevel="0" collapsed="false">
      <c r="C292" s="159"/>
      <c r="D292" s="159"/>
      <c r="E292" s="159"/>
    </row>
    <row r="293" s="20" customFormat="true" ht="12.75" hidden="false" customHeight="false" outlineLevel="0" collapsed="false">
      <c r="C293" s="159"/>
      <c r="D293" s="159"/>
      <c r="E293" s="159"/>
    </row>
    <row r="294" s="20" customFormat="true" ht="12.75" hidden="false" customHeight="false" outlineLevel="0" collapsed="false">
      <c r="C294" s="159"/>
      <c r="D294" s="159"/>
      <c r="E294" s="159"/>
    </row>
    <row r="295" s="20" customFormat="true" ht="12.75" hidden="false" customHeight="false" outlineLevel="0" collapsed="false">
      <c r="C295" s="159"/>
      <c r="D295" s="159"/>
      <c r="E295" s="159"/>
    </row>
    <row r="296" s="20" customFormat="true" ht="12.75" hidden="false" customHeight="false" outlineLevel="0" collapsed="false">
      <c r="C296" s="159"/>
      <c r="D296" s="159"/>
      <c r="E296" s="159"/>
    </row>
    <row r="297" s="20" customFormat="true" ht="12.75" hidden="false" customHeight="false" outlineLevel="0" collapsed="false">
      <c r="C297" s="159"/>
      <c r="D297" s="159"/>
      <c r="E297" s="159"/>
    </row>
    <row r="298" s="20" customFormat="true" ht="12.75" hidden="false" customHeight="false" outlineLevel="0" collapsed="false">
      <c r="C298" s="159"/>
      <c r="D298" s="159"/>
      <c r="E298" s="159"/>
    </row>
    <row r="299" s="20" customFormat="true" ht="12.75" hidden="false" customHeight="false" outlineLevel="0" collapsed="false">
      <c r="C299" s="159"/>
      <c r="D299" s="159"/>
      <c r="E299" s="159"/>
    </row>
    <row r="300" s="20" customFormat="true" ht="12.75" hidden="false" customHeight="false" outlineLevel="0" collapsed="false">
      <c r="C300" s="159"/>
      <c r="D300" s="159"/>
      <c r="E300" s="159"/>
    </row>
    <row r="301" s="20" customFormat="true" ht="12.75" hidden="false" customHeight="false" outlineLevel="0" collapsed="false">
      <c r="C301" s="159"/>
      <c r="D301" s="159"/>
      <c r="E301" s="159"/>
    </row>
    <row r="302" s="20" customFormat="true" ht="12.75" hidden="false" customHeight="false" outlineLevel="0" collapsed="false">
      <c r="C302" s="159"/>
      <c r="D302" s="159"/>
      <c r="E302" s="159"/>
    </row>
    <row r="303" s="20" customFormat="true" ht="12.75" hidden="false" customHeight="false" outlineLevel="0" collapsed="false">
      <c r="C303" s="159"/>
      <c r="D303" s="159"/>
      <c r="E303" s="159"/>
    </row>
    <row r="304" s="20" customFormat="true" ht="12.75" hidden="false" customHeight="false" outlineLevel="0" collapsed="false">
      <c r="C304" s="159"/>
      <c r="D304" s="159"/>
      <c r="E304" s="159"/>
    </row>
    <row r="305" s="20" customFormat="true" ht="12.75" hidden="false" customHeight="false" outlineLevel="0" collapsed="false">
      <c r="C305" s="159"/>
      <c r="D305" s="159"/>
      <c r="E305" s="159"/>
    </row>
    <row r="306" s="20" customFormat="true" ht="12.75" hidden="false" customHeight="false" outlineLevel="0" collapsed="false">
      <c r="C306" s="159"/>
      <c r="D306" s="159"/>
      <c r="E306" s="159"/>
    </row>
    <row r="307" s="20" customFormat="true" ht="12.75" hidden="false" customHeight="false" outlineLevel="0" collapsed="false">
      <c r="C307" s="159"/>
      <c r="D307" s="159"/>
      <c r="E307" s="159"/>
    </row>
    <row r="308" s="20" customFormat="true" ht="12.75" hidden="false" customHeight="false" outlineLevel="0" collapsed="false">
      <c r="C308" s="159"/>
      <c r="D308" s="159"/>
      <c r="E308" s="159"/>
    </row>
    <row r="309" s="20" customFormat="true" ht="12.75" hidden="false" customHeight="false" outlineLevel="0" collapsed="false">
      <c r="C309" s="159"/>
      <c r="D309" s="159"/>
      <c r="E309" s="159"/>
    </row>
    <row r="310" s="20" customFormat="true" ht="12.75" hidden="false" customHeight="false" outlineLevel="0" collapsed="false">
      <c r="C310" s="159"/>
      <c r="D310" s="159"/>
      <c r="E310" s="159"/>
    </row>
    <row r="311" s="20" customFormat="true" ht="12.75" hidden="false" customHeight="false" outlineLevel="0" collapsed="false">
      <c r="C311" s="159"/>
      <c r="D311" s="159"/>
      <c r="E311" s="159"/>
    </row>
    <row r="312" s="20" customFormat="true" ht="12.75" hidden="false" customHeight="false" outlineLevel="0" collapsed="false">
      <c r="C312" s="159"/>
      <c r="D312" s="159"/>
      <c r="E312" s="159"/>
    </row>
    <row r="313" s="20" customFormat="true" ht="12.75" hidden="false" customHeight="false" outlineLevel="0" collapsed="false">
      <c r="C313" s="159"/>
      <c r="D313" s="159"/>
      <c r="E313" s="159"/>
    </row>
    <row r="314" s="20" customFormat="true" ht="12.75" hidden="false" customHeight="false" outlineLevel="0" collapsed="false">
      <c r="C314" s="159"/>
      <c r="D314" s="159"/>
      <c r="E314" s="159"/>
    </row>
    <row r="315" s="20" customFormat="true" ht="12.75" hidden="false" customHeight="false" outlineLevel="0" collapsed="false">
      <c r="C315" s="159"/>
      <c r="D315" s="159"/>
      <c r="E315" s="159"/>
    </row>
    <row r="316" s="20" customFormat="true" ht="12.75" hidden="false" customHeight="false" outlineLevel="0" collapsed="false">
      <c r="C316" s="159"/>
      <c r="D316" s="159"/>
      <c r="E316" s="159"/>
    </row>
    <row r="317" s="20" customFormat="true" ht="12.75" hidden="false" customHeight="false" outlineLevel="0" collapsed="false">
      <c r="C317" s="159"/>
      <c r="D317" s="159"/>
      <c r="E317" s="159"/>
    </row>
    <row r="318" s="20" customFormat="true" ht="12.75" hidden="false" customHeight="false" outlineLevel="0" collapsed="false">
      <c r="C318" s="159"/>
      <c r="D318" s="159"/>
      <c r="E318" s="159"/>
    </row>
    <row r="319" s="20" customFormat="true" ht="12.75" hidden="false" customHeight="false" outlineLevel="0" collapsed="false">
      <c r="C319" s="159"/>
      <c r="D319" s="159"/>
      <c r="E319" s="159"/>
    </row>
    <row r="320" s="20" customFormat="true" ht="12.75" hidden="false" customHeight="false" outlineLevel="0" collapsed="false">
      <c r="C320" s="159"/>
      <c r="D320" s="159"/>
      <c r="E320" s="159"/>
    </row>
    <row r="321" s="20" customFormat="true" ht="12.75" hidden="false" customHeight="false" outlineLevel="0" collapsed="false">
      <c r="C321" s="159"/>
      <c r="D321" s="159"/>
      <c r="E321" s="159"/>
    </row>
    <row r="322" s="20" customFormat="true" ht="12.75" hidden="false" customHeight="false" outlineLevel="0" collapsed="false">
      <c r="C322" s="159"/>
      <c r="D322" s="159"/>
      <c r="E322" s="159"/>
    </row>
    <row r="323" s="20" customFormat="true" ht="12.75" hidden="false" customHeight="false" outlineLevel="0" collapsed="false">
      <c r="C323" s="159"/>
      <c r="D323" s="159"/>
      <c r="E323" s="159"/>
    </row>
    <row r="324" s="20" customFormat="true" ht="12.75" hidden="false" customHeight="false" outlineLevel="0" collapsed="false">
      <c r="C324" s="159"/>
      <c r="D324" s="159"/>
      <c r="E324" s="159"/>
    </row>
    <row r="325" s="20" customFormat="true" ht="12.75" hidden="false" customHeight="false" outlineLevel="0" collapsed="false">
      <c r="C325" s="159"/>
      <c r="D325" s="159"/>
      <c r="E325" s="159"/>
    </row>
    <row r="326" s="20" customFormat="true" ht="12.75" hidden="false" customHeight="false" outlineLevel="0" collapsed="false">
      <c r="C326" s="159"/>
      <c r="D326" s="159"/>
      <c r="E326" s="159"/>
    </row>
    <row r="327" s="20" customFormat="true" ht="12.75" hidden="false" customHeight="false" outlineLevel="0" collapsed="false">
      <c r="C327" s="159"/>
      <c r="D327" s="159"/>
      <c r="E327" s="159"/>
    </row>
    <row r="328" s="20" customFormat="true" ht="12.75" hidden="false" customHeight="false" outlineLevel="0" collapsed="false">
      <c r="C328" s="159"/>
      <c r="D328" s="159"/>
      <c r="E328" s="159"/>
    </row>
    <row r="329" s="20" customFormat="true" ht="12.75" hidden="false" customHeight="false" outlineLevel="0" collapsed="false">
      <c r="C329" s="159"/>
      <c r="D329" s="159"/>
      <c r="E329" s="159"/>
    </row>
    <row r="330" s="20" customFormat="true" ht="12.75" hidden="false" customHeight="false" outlineLevel="0" collapsed="false">
      <c r="C330" s="159"/>
      <c r="D330" s="159"/>
      <c r="E330" s="159"/>
    </row>
    <row r="331" s="20" customFormat="true" ht="12.75" hidden="false" customHeight="false" outlineLevel="0" collapsed="false">
      <c r="C331" s="159"/>
      <c r="D331" s="159"/>
      <c r="E331" s="159"/>
    </row>
    <row r="332" s="20" customFormat="true" ht="12.75" hidden="false" customHeight="false" outlineLevel="0" collapsed="false">
      <c r="C332" s="159"/>
      <c r="D332" s="159"/>
      <c r="E332" s="159"/>
    </row>
    <row r="333" s="20" customFormat="true" ht="12.75" hidden="false" customHeight="false" outlineLevel="0" collapsed="false">
      <c r="C333" s="159"/>
      <c r="D333" s="159"/>
      <c r="E333" s="159"/>
    </row>
    <row r="334" s="20" customFormat="true" ht="12.75" hidden="false" customHeight="false" outlineLevel="0" collapsed="false">
      <c r="C334" s="159"/>
      <c r="D334" s="159"/>
      <c r="E334" s="159"/>
    </row>
    <row r="335" s="20" customFormat="true" ht="12.75" hidden="false" customHeight="false" outlineLevel="0" collapsed="false">
      <c r="C335" s="159"/>
      <c r="D335" s="159"/>
      <c r="E335" s="159"/>
    </row>
    <row r="336" s="20" customFormat="true" ht="12.75" hidden="false" customHeight="false" outlineLevel="0" collapsed="false">
      <c r="C336" s="159"/>
      <c r="D336" s="159"/>
      <c r="E336" s="159"/>
    </row>
    <row r="337" s="20" customFormat="true" ht="12.75" hidden="false" customHeight="false" outlineLevel="0" collapsed="false">
      <c r="C337" s="159"/>
      <c r="D337" s="159"/>
      <c r="E337" s="159"/>
    </row>
    <row r="338" s="20" customFormat="true" ht="12.75" hidden="false" customHeight="false" outlineLevel="0" collapsed="false">
      <c r="C338" s="159"/>
      <c r="D338" s="159"/>
      <c r="E338" s="159"/>
    </row>
    <row r="339" s="20" customFormat="true" ht="12.75" hidden="false" customHeight="false" outlineLevel="0" collapsed="false">
      <c r="C339" s="159"/>
      <c r="D339" s="159"/>
      <c r="E339" s="159"/>
    </row>
    <row r="340" s="20" customFormat="true" ht="12.75" hidden="false" customHeight="false" outlineLevel="0" collapsed="false">
      <c r="C340" s="159"/>
      <c r="D340" s="159"/>
      <c r="E340" s="159"/>
    </row>
    <row r="341" s="20" customFormat="true" ht="12.75" hidden="false" customHeight="false" outlineLevel="0" collapsed="false">
      <c r="C341" s="159"/>
      <c r="D341" s="159"/>
      <c r="E341" s="159"/>
    </row>
    <row r="342" s="20" customFormat="true" ht="12.75" hidden="false" customHeight="false" outlineLevel="0" collapsed="false">
      <c r="C342" s="159"/>
      <c r="D342" s="159"/>
      <c r="E342" s="159"/>
    </row>
    <row r="343" s="20" customFormat="true" ht="12.75" hidden="false" customHeight="false" outlineLevel="0" collapsed="false">
      <c r="C343" s="159"/>
      <c r="D343" s="159"/>
      <c r="E343" s="159"/>
    </row>
    <row r="344" s="20" customFormat="true" ht="12.75" hidden="false" customHeight="false" outlineLevel="0" collapsed="false">
      <c r="C344" s="159"/>
      <c r="D344" s="159"/>
      <c r="E344" s="159"/>
    </row>
    <row r="345" s="20" customFormat="true" ht="12.75" hidden="false" customHeight="false" outlineLevel="0" collapsed="false">
      <c r="C345" s="159"/>
      <c r="D345" s="159"/>
      <c r="E345" s="159"/>
    </row>
    <row r="346" s="20" customFormat="true" ht="12.75" hidden="false" customHeight="false" outlineLevel="0" collapsed="false">
      <c r="C346" s="159"/>
      <c r="D346" s="159"/>
      <c r="E346" s="159"/>
    </row>
    <row r="347" s="20" customFormat="true" ht="12.75" hidden="false" customHeight="false" outlineLevel="0" collapsed="false">
      <c r="C347" s="159"/>
      <c r="D347" s="159"/>
      <c r="E347" s="159"/>
    </row>
    <row r="348" s="20" customFormat="true" ht="12.75" hidden="false" customHeight="false" outlineLevel="0" collapsed="false">
      <c r="C348" s="159"/>
      <c r="D348" s="159"/>
      <c r="E348" s="159"/>
    </row>
    <row r="349" s="20" customFormat="true" ht="12.75" hidden="false" customHeight="false" outlineLevel="0" collapsed="false">
      <c r="C349" s="159"/>
      <c r="D349" s="159"/>
      <c r="E349" s="159"/>
    </row>
    <row r="350" s="20" customFormat="true" ht="12.75" hidden="false" customHeight="false" outlineLevel="0" collapsed="false">
      <c r="C350" s="159"/>
      <c r="D350" s="159"/>
      <c r="E350" s="159"/>
    </row>
    <row r="351" s="20" customFormat="true" ht="12.75" hidden="false" customHeight="false" outlineLevel="0" collapsed="false">
      <c r="C351" s="159"/>
      <c r="D351" s="159"/>
      <c r="E351" s="159"/>
    </row>
    <row r="352" s="20" customFormat="true" ht="12.75" hidden="false" customHeight="false" outlineLevel="0" collapsed="false">
      <c r="C352" s="159"/>
      <c r="D352" s="159"/>
      <c r="E352" s="159"/>
    </row>
    <row r="353" s="20" customFormat="true" ht="12.75" hidden="false" customHeight="false" outlineLevel="0" collapsed="false">
      <c r="C353" s="159"/>
      <c r="D353" s="159"/>
      <c r="E353" s="159"/>
    </row>
    <row r="354" s="20" customFormat="true" ht="12.75" hidden="false" customHeight="false" outlineLevel="0" collapsed="false">
      <c r="C354" s="159"/>
      <c r="D354" s="159"/>
      <c r="E354" s="159"/>
    </row>
    <row r="355" s="20" customFormat="true" ht="12.75" hidden="false" customHeight="false" outlineLevel="0" collapsed="false">
      <c r="C355" s="159"/>
      <c r="D355" s="159"/>
      <c r="E355" s="159"/>
    </row>
    <row r="356" s="20" customFormat="true" ht="12.75" hidden="false" customHeight="false" outlineLevel="0" collapsed="false">
      <c r="C356" s="159"/>
      <c r="D356" s="159"/>
      <c r="E356" s="159"/>
    </row>
    <row r="357" s="20" customFormat="true" ht="12.75" hidden="false" customHeight="false" outlineLevel="0" collapsed="false">
      <c r="C357" s="159"/>
      <c r="D357" s="159"/>
      <c r="E357" s="159"/>
    </row>
    <row r="358" s="20" customFormat="true" ht="12.75" hidden="false" customHeight="false" outlineLevel="0" collapsed="false">
      <c r="C358" s="159"/>
      <c r="D358" s="159"/>
      <c r="E358" s="159"/>
    </row>
    <row r="359" s="20" customFormat="true" ht="12.75" hidden="false" customHeight="false" outlineLevel="0" collapsed="false">
      <c r="C359" s="159"/>
      <c r="D359" s="159"/>
      <c r="E359" s="159"/>
    </row>
    <row r="360" s="20" customFormat="true" ht="12.75" hidden="false" customHeight="false" outlineLevel="0" collapsed="false">
      <c r="C360" s="159"/>
      <c r="D360" s="159"/>
      <c r="E360" s="159"/>
    </row>
    <row r="361" s="20" customFormat="true" ht="12.75" hidden="false" customHeight="false" outlineLevel="0" collapsed="false">
      <c r="C361" s="159"/>
      <c r="D361" s="159"/>
      <c r="E361" s="159"/>
    </row>
    <row r="362" s="20" customFormat="true" ht="12.75" hidden="false" customHeight="false" outlineLevel="0" collapsed="false">
      <c r="C362" s="159"/>
      <c r="D362" s="159"/>
      <c r="E362" s="159"/>
    </row>
    <row r="363" s="20" customFormat="true" ht="12.75" hidden="false" customHeight="false" outlineLevel="0" collapsed="false">
      <c r="C363" s="159"/>
      <c r="D363" s="159"/>
      <c r="E363" s="159"/>
    </row>
    <row r="364" s="20" customFormat="true" ht="12.75" hidden="false" customHeight="false" outlineLevel="0" collapsed="false">
      <c r="C364" s="159"/>
      <c r="D364" s="159"/>
      <c r="E364" s="159"/>
    </row>
    <row r="365" s="20" customFormat="true" ht="12.75" hidden="false" customHeight="false" outlineLevel="0" collapsed="false">
      <c r="C365" s="159"/>
      <c r="D365" s="159"/>
      <c r="E365" s="159"/>
    </row>
    <row r="366" s="20" customFormat="true" ht="12.75" hidden="false" customHeight="false" outlineLevel="0" collapsed="false">
      <c r="C366" s="159"/>
      <c r="D366" s="159"/>
      <c r="E366" s="159"/>
    </row>
    <row r="367" s="20" customFormat="true" ht="12.75" hidden="false" customHeight="false" outlineLevel="0" collapsed="false">
      <c r="C367" s="159"/>
      <c r="D367" s="159"/>
      <c r="E367" s="159"/>
    </row>
    <row r="368" s="20" customFormat="true" ht="12.75" hidden="false" customHeight="false" outlineLevel="0" collapsed="false">
      <c r="C368" s="159"/>
      <c r="D368" s="159"/>
      <c r="E368" s="159"/>
    </row>
    <row r="369" s="20" customFormat="true" ht="12.75" hidden="false" customHeight="false" outlineLevel="0" collapsed="false">
      <c r="C369" s="159"/>
      <c r="D369" s="159"/>
      <c r="E369" s="159"/>
    </row>
    <row r="370" s="20" customFormat="true" ht="12.75" hidden="false" customHeight="false" outlineLevel="0" collapsed="false">
      <c r="C370" s="159"/>
      <c r="D370" s="159"/>
      <c r="E370" s="159"/>
    </row>
    <row r="371" s="20" customFormat="true" ht="12.75" hidden="false" customHeight="false" outlineLevel="0" collapsed="false">
      <c r="C371" s="159"/>
      <c r="D371" s="159"/>
      <c r="E371" s="159"/>
    </row>
    <row r="372" s="20" customFormat="true" ht="12.75" hidden="false" customHeight="false" outlineLevel="0" collapsed="false">
      <c r="C372" s="159"/>
      <c r="D372" s="159"/>
      <c r="E372" s="159"/>
    </row>
    <row r="373" s="20" customFormat="true" ht="12.75" hidden="false" customHeight="false" outlineLevel="0" collapsed="false">
      <c r="C373" s="159"/>
      <c r="D373" s="159"/>
      <c r="E373" s="159"/>
    </row>
    <row r="374" s="20" customFormat="true" ht="12.75" hidden="false" customHeight="false" outlineLevel="0" collapsed="false">
      <c r="C374" s="159"/>
      <c r="D374" s="159"/>
      <c r="E374" s="159"/>
    </row>
    <row r="375" s="20" customFormat="true" ht="12.75" hidden="false" customHeight="false" outlineLevel="0" collapsed="false">
      <c r="C375" s="159"/>
      <c r="D375" s="159"/>
      <c r="E375" s="159"/>
    </row>
    <row r="376" s="20" customFormat="true" ht="12.75" hidden="false" customHeight="false" outlineLevel="0" collapsed="false">
      <c r="C376" s="159"/>
      <c r="D376" s="159"/>
      <c r="E376" s="159"/>
    </row>
    <row r="377" s="20" customFormat="true" ht="12.75" hidden="false" customHeight="false" outlineLevel="0" collapsed="false">
      <c r="C377" s="159"/>
      <c r="D377" s="159"/>
      <c r="E377" s="159"/>
    </row>
    <row r="378" s="20" customFormat="true" ht="12.75" hidden="false" customHeight="false" outlineLevel="0" collapsed="false">
      <c r="C378" s="159"/>
      <c r="D378" s="159"/>
      <c r="E378" s="159"/>
    </row>
    <row r="379" s="20" customFormat="true" ht="12.75" hidden="false" customHeight="false" outlineLevel="0" collapsed="false">
      <c r="C379" s="159"/>
      <c r="D379" s="159"/>
      <c r="E379" s="159"/>
    </row>
    <row r="380" s="20" customFormat="true" ht="12.75" hidden="false" customHeight="false" outlineLevel="0" collapsed="false">
      <c r="C380" s="159"/>
      <c r="D380" s="159"/>
      <c r="E380" s="159"/>
    </row>
    <row r="381" s="20" customFormat="true" ht="12.75" hidden="false" customHeight="false" outlineLevel="0" collapsed="false">
      <c r="C381" s="159"/>
      <c r="D381" s="159"/>
      <c r="E381" s="159"/>
    </row>
    <row r="382" s="20" customFormat="true" ht="12.75" hidden="false" customHeight="false" outlineLevel="0" collapsed="false">
      <c r="C382" s="159"/>
      <c r="D382" s="159"/>
      <c r="E382" s="159"/>
    </row>
    <row r="383" s="20" customFormat="true" ht="12.75" hidden="false" customHeight="false" outlineLevel="0" collapsed="false">
      <c r="C383" s="159"/>
      <c r="D383" s="159"/>
      <c r="E383" s="159"/>
    </row>
    <row r="384" s="20" customFormat="true" ht="12.75" hidden="false" customHeight="false" outlineLevel="0" collapsed="false">
      <c r="C384" s="159"/>
      <c r="D384" s="159"/>
      <c r="E384" s="159"/>
    </row>
    <row r="385" s="20" customFormat="true" ht="12.75" hidden="false" customHeight="false" outlineLevel="0" collapsed="false">
      <c r="C385" s="159"/>
      <c r="D385" s="159"/>
      <c r="E385" s="159"/>
    </row>
    <row r="386" s="20" customFormat="true" ht="12.75" hidden="false" customHeight="false" outlineLevel="0" collapsed="false">
      <c r="C386" s="159"/>
      <c r="D386" s="159"/>
      <c r="E386" s="159"/>
    </row>
    <row r="387" s="20" customFormat="true" ht="12.75" hidden="false" customHeight="false" outlineLevel="0" collapsed="false">
      <c r="C387" s="159"/>
      <c r="D387" s="159"/>
      <c r="E387" s="159"/>
    </row>
    <row r="388" s="20" customFormat="true" ht="12.75" hidden="false" customHeight="false" outlineLevel="0" collapsed="false">
      <c r="C388" s="159"/>
      <c r="D388" s="159"/>
      <c r="E388" s="159"/>
    </row>
    <row r="389" s="20" customFormat="true" ht="12.75" hidden="false" customHeight="false" outlineLevel="0" collapsed="false">
      <c r="C389" s="159"/>
      <c r="D389" s="159"/>
      <c r="E389" s="159"/>
    </row>
    <row r="390" s="20" customFormat="true" ht="12.75" hidden="false" customHeight="false" outlineLevel="0" collapsed="false">
      <c r="C390" s="159"/>
      <c r="D390" s="159"/>
      <c r="E390" s="159"/>
    </row>
    <row r="391" s="20" customFormat="true" ht="12.75" hidden="false" customHeight="false" outlineLevel="0" collapsed="false">
      <c r="C391" s="159"/>
      <c r="D391" s="159"/>
      <c r="E391" s="159"/>
    </row>
    <row r="392" s="20" customFormat="true" ht="12.75" hidden="false" customHeight="false" outlineLevel="0" collapsed="false">
      <c r="C392" s="159"/>
      <c r="D392" s="159"/>
      <c r="E392" s="159"/>
    </row>
    <row r="393" s="20" customFormat="true" ht="12.75" hidden="false" customHeight="false" outlineLevel="0" collapsed="false">
      <c r="C393" s="159"/>
      <c r="D393" s="159"/>
      <c r="E393" s="159"/>
    </row>
    <row r="394" s="20" customFormat="true" ht="12.75" hidden="false" customHeight="false" outlineLevel="0" collapsed="false">
      <c r="C394" s="159"/>
      <c r="D394" s="159"/>
      <c r="E394" s="159"/>
    </row>
    <row r="395" s="20" customFormat="true" ht="12.75" hidden="false" customHeight="false" outlineLevel="0" collapsed="false">
      <c r="C395" s="159"/>
      <c r="D395" s="159"/>
      <c r="E395" s="159"/>
    </row>
    <row r="396" s="20" customFormat="true" ht="12.75" hidden="false" customHeight="false" outlineLevel="0" collapsed="false">
      <c r="C396" s="159"/>
      <c r="D396" s="159"/>
      <c r="E396" s="159"/>
    </row>
    <row r="397" s="20" customFormat="true" ht="12.75" hidden="false" customHeight="false" outlineLevel="0" collapsed="false">
      <c r="C397" s="159"/>
      <c r="D397" s="159"/>
      <c r="E397" s="159"/>
    </row>
    <row r="398" s="20" customFormat="true" ht="12.75" hidden="false" customHeight="false" outlineLevel="0" collapsed="false">
      <c r="C398" s="159"/>
      <c r="D398" s="159"/>
      <c r="E398" s="159"/>
    </row>
    <row r="399" s="20" customFormat="true" ht="12.75" hidden="false" customHeight="false" outlineLevel="0" collapsed="false">
      <c r="C399" s="159"/>
      <c r="D399" s="159"/>
      <c r="E399" s="159"/>
    </row>
    <row r="400" s="20" customFormat="true" ht="12.75" hidden="false" customHeight="false" outlineLevel="0" collapsed="false">
      <c r="C400" s="159"/>
      <c r="D400" s="159"/>
      <c r="E400" s="159"/>
    </row>
    <row r="401" s="20" customFormat="true" ht="12.75" hidden="false" customHeight="false" outlineLevel="0" collapsed="false">
      <c r="C401" s="159"/>
      <c r="D401" s="159"/>
      <c r="E401" s="159"/>
    </row>
    <row r="402" s="20" customFormat="true" ht="12.75" hidden="false" customHeight="false" outlineLevel="0" collapsed="false">
      <c r="C402" s="159"/>
      <c r="D402" s="159"/>
      <c r="E402" s="159"/>
    </row>
    <row r="403" s="20" customFormat="true" ht="12.75" hidden="false" customHeight="false" outlineLevel="0" collapsed="false">
      <c r="C403" s="159"/>
      <c r="D403" s="159"/>
      <c r="E403" s="159"/>
    </row>
    <row r="404" s="20" customFormat="true" ht="12.75" hidden="false" customHeight="false" outlineLevel="0" collapsed="false">
      <c r="C404" s="159"/>
      <c r="D404" s="159"/>
      <c r="E404" s="159"/>
    </row>
    <row r="405" s="20" customFormat="true" ht="12.75" hidden="false" customHeight="false" outlineLevel="0" collapsed="false">
      <c r="C405" s="159"/>
      <c r="D405" s="159"/>
      <c r="E405" s="159"/>
    </row>
    <row r="406" s="20" customFormat="true" ht="12.75" hidden="false" customHeight="false" outlineLevel="0" collapsed="false">
      <c r="C406" s="159"/>
      <c r="D406" s="159"/>
      <c r="E406" s="159"/>
    </row>
    <row r="407" s="20" customFormat="true" ht="12.75" hidden="false" customHeight="false" outlineLevel="0" collapsed="false">
      <c r="C407" s="159"/>
      <c r="D407" s="159"/>
      <c r="E407" s="159"/>
    </row>
    <row r="408" s="20" customFormat="true" ht="12.75" hidden="false" customHeight="false" outlineLevel="0" collapsed="false">
      <c r="C408" s="159"/>
      <c r="D408" s="159"/>
      <c r="E408" s="159"/>
    </row>
    <row r="409" s="20" customFormat="true" ht="12.75" hidden="false" customHeight="false" outlineLevel="0" collapsed="false">
      <c r="C409" s="159"/>
      <c r="D409" s="159"/>
      <c r="E409" s="159"/>
    </row>
    <row r="410" s="20" customFormat="true" ht="12.75" hidden="false" customHeight="false" outlineLevel="0" collapsed="false">
      <c r="C410" s="159"/>
      <c r="D410" s="159"/>
      <c r="E410" s="159"/>
    </row>
    <row r="411" s="20" customFormat="true" ht="12.75" hidden="false" customHeight="false" outlineLevel="0" collapsed="false">
      <c r="C411" s="159"/>
      <c r="D411" s="159"/>
      <c r="E411" s="159"/>
    </row>
    <row r="412" s="20" customFormat="true" ht="12.75" hidden="false" customHeight="false" outlineLevel="0" collapsed="false">
      <c r="C412" s="159"/>
      <c r="D412" s="159"/>
      <c r="E412" s="159"/>
    </row>
    <row r="413" s="20" customFormat="true" ht="12.75" hidden="false" customHeight="false" outlineLevel="0" collapsed="false">
      <c r="C413" s="159"/>
      <c r="D413" s="159"/>
      <c r="E413" s="159"/>
    </row>
    <row r="414" s="20" customFormat="true" ht="12.75" hidden="false" customHeight="false" outlineLevel="0" collapsed="false">
      <c r="C414" s="159"/>
      <c r="D414" s="159"/>
      <c r="E414" s="159"/>
    </row>
    <row r="415" s="20" customFormat="true" ht="12.75" hidden="false" customHeight="false" outlineLevel="0" collapsed="false">
      <c r="C415" s="159"/>
      <c r="D415" s="159"/>
      <c r="E415" s="159"/>
    </row>
    <row r="416" s="20" customFormat="true" ht="12.75" hidden="false" customHeight="false" outlineLevel="0" collapsed="false">
      <c r="C416" s="159"/>
      <c r="D416" s="159"/>
      <c r="E416" s="159"/>
    </row>
    <row r="417" s="20" customFormat="true" ht="12.75" hidden="false" customHeight="false" outlineLevel="0" collapsed="false">
      <c r="C417" s="159"/>
      <c r="D417" s="159"/>
      <c r="E417" s="159"/>
    </row>
    <row r="418" s="20" customFormat="true" ht="12.75" hidden="false" customHeight="false" outlineLevel="0" collapsed="false">
      <c r="C418" s="159"/>
      <c r="D418" s="159"/>
      <c r="E418" s="159"/>
    </row>
    <row r="419" s="20" customFormat="true" ht="12.75" hidden="false" customHeight="false" outlineLevel="0" collapsed="false">
      <c r="C419" s="159"/>
      <c r="D419" s="159"/>
      <c r="E419" s="159"/>
    </row>
    <row r="420" s="20" customFormat="true" ht="12.75" hidden="false" customHeight="false" outlineLevel="0" collapsed="false">
      <c r="C420" s="159"/>
      <c r="D420" s="159"/>
      <c r="E420" s="159"/>
    </row>
    <row r="421" s="20" customFormat="true" ht="12.75" hidden="false" customHeight="false" outlineLevel="0" collapsed="false">
      <c r="C421" s="159"/>
      <c r="D421" s="159"/>
      <c r="E421" s="159"/>
    </row>
    <row r="422" s="20" customFormat="true" ht="12.75" hidden="false" customHeight="false" outlineLevel="0" collapsed="false">
      <c r="C422" s="159"/>
      <c r="D422" s="159"/>
      <c r="E422" s="159"/>
    </row>
    <row r="423" s="20" customFormat="true" ht="12.75" hidden="false" customHeight="false" outlineLevel="0" collapsed="false">
      <c r="C423" s="159"/>
      <c r="D423" s="159"/>
      <c r="E423" s="159"/>
    </row>
    <row r="424" s="20" customFormat="true" ht="12.75" hidden="false" customHeight="false" outlineLevel="0" collapsed="false">
      <c r="C424" s="159"/>
      <c r="D424" s="159"/>
      <c r="E424" s="159"/>
    </row>
    <row r="425" s="20" customFormat="true" ht="12.75" hidden="false" customHeight="false" outlineLevel="0" collapsed="false">
      <c r="C425" s="159"/>
      <c r="D425" s="159"/>
      <c r="E425" s="159"/>
    </row>
    <row r="426" s="20" customFormat="true" ht="12.75" hidden="false" customHeight="false" outlineLevel="0" collapsed="false">
      <c r="C426" s="159"/>
      <c r="D426" s="159"/>
      <c r="E426" s="159"/>
    </row>
    <row r="427" s="20" customFormat="true" ht="12.75" hidden="false" customHeight="false" outlineLevel="0" collapsed="false">
      <c r="C427" s="159"/>
      <c r="D427" s="159"/>
      <c r="E427" s="159"/>
    </row>
    <row r="428" s="20" customFormat="true" ht="12.75" hidden="false" customHeight="false" outlineLevel="0" collapsed="false">
      <c r="C428" s="159"/>
      <c r="D428" s="159"/>
      <c r="E428" s="159"/>
    </row>
    <row r="429" s="20" customFormat="true" ht="12.75" hidden="false" customHeight="false" outlineLevel="0" collapsed="false">
      <c r="C429" s="159"/>
      <c r="D429" s="159"/>
      <c r="E429" s="159"/>
    </row>
    <row r="430" s="20" customFormat="true" ht="12.75" hidden="false" customHeight="false" outlineLevel="0" collapsed="false">
      <c r="C430" s="159"/>
      <c r="D430" s="159"/>
      <c r="E430" s="159"/>
    </row>
    <row r="431" s="20" customFormat="true" ht="12.75" hidden="false" customHeight="false" outlineLevel="0" collapsed="false">
      <c r="C431" s="159"/>
      <c r="D431" s="159"/>
      <c r="E431" s="159"/>
    </row>
    <row r="432" s="20" customFormat="true" ht="12.75" hidden="false" customHeight="false" outlineLevel="0" collapsed="false">
      <c r="C432" s="159"/>
      <c r="D432" s="159"/>
      <c r="E432" s="159"/>
    </row>
    <row r="433" s="20" customFormat="true" ht="12.75" hidden="false" customHeight="false" outlineLevel="0" collapsed="false">
      <c r="C433" s="159"/>
      <c r="D433" s="159"/>
      <c r="E433" s="159"/>
    </row>
    <row r="434" s="20" customFormat="true" ht="12.75" hidden="false" customHeight="false" outlineLevel="0" collapsed="false">
      <c r="C434" s="159"/>
      <c r="D434" s="159"/>
      <c r="E434" s="159"/>
    </row>
    <row r="435" s="20" customFormat="true" ht="12.75" hidden="false" customHeight="false" outlineLevel="0" collapsed="false">
      <c r="C435" s="159"/>
      <c r="D435" s="159"/>
      <c r="E435" s="159"/>
    </row>
    <row r="436" s="20" customFormat="true" ht="12.75" hidden="false" customHeight="false" outlineLevel="0" collapsed="false">
      <c r="C436" s="159"/>
      <c r="D436" s="159"/>
      <c r="E436" s="159"/>
    </row>
    <row r="437" s="20" customFormat="true" ht="12.75" hidden="false" customHeight="false" outlineLevel="0" collapsed="false">
      <c r="C437" s="159"/>
      <c r="D437" s="159"/>
      <c r="E437" s="159"/>
    </row>
    <row r="438" s="20" customFormat="true" ht="12.75" hidden="false" customHeight="false" outlineLevel="0" collapsed="false">
      <c r="C438" s="159"/>
      <c r="D438" s="159"/>
      <c r="E438" s="159"/>
    </row>
    <row r="439" s="20" customFormat="true" ht="12.75" hidden="false" customHeight="false" outlineLevel="0" collapsed="false">
      <c r="C439" s="159"/>
      <c r="D439" s="159"/>
      <c r="E439" s="159"/>
    </row>
    <row r="440" s="20" customFormat="true" ht="12.75" hidden="false" customHeight="false" outlineLevel="0" collapsed="false">
      <c r="C440" s="159"/>
      <c r="D440" s="159"/>
      <c r="E440" s="159"/>
    </row>
    <row r="441" s="20" customFormat="true" ht="12.75" hidden="false" customHeight="false" outlineLevel="0" collapsed="false">
      <c r="C441" s="159"/>
      <c r="D441" s="159"/>
      <c r="E441" s="159"/>
    </row>
    <row r="442" s="20" customFormat="true" ht="12.75" hidden="false" customHeight="false" outlineLevel="0" collapsed="false">
      <c r="C442" s="159"/>
      <c r="D442" s="159"/>
      <c r="E442" s="159"/>
    </row>
    <row r="443" s="20" customFormat="true" ht="12.75" hidden="false" customHeight="false" outlineLevel="0" collapsed="false">
      <c r="C443" s="159"/>
      <c r="D443" s="159"/>
      <c r="E443" s="159"/>
    </row>
    <row r="444" s="20" customFormat="true" ht="12.75" hidden="false" customHeight="false" outlineLevel="0" collapsed="false">
      <c r="C444" s="159"/>
      <c r="D444" s="159"/>
      <c r="E444" s="159"/>
    </row>
    <row r="445" s="20" customFormat="true" ht="12.75" hidden="false" customHeight="false" outlineLevel="0" collapsed="false">
      <c r="C445" s="159"/>
      <c r="D445" s="159"/>
      <c r="E445" s="159"/>
    </row>
    <row r="446" s="20" customFormat="true" ht="12.75" hidden="false" customHeight="false" outlineLevel="0" collapsed="false">
      <c r="C446" s="159"/>
      <c r="D446" s="159"/>
      <c r="E446" s="159"/>
    </row>
    <row r="447" s="20" customFormat="true" ht="12.75" hidden="false" customHeight="false" outlineLevel="0" collapsed="false">
      <c r="C447" s="159"/>
      <c r="D447" s="159"/>
      <c r="E447" s="159"/>
    </row>
    <row r="448" s="20" customFormat="true" ht="12.75" hidden="false" customHeight="false" outlineLevel="0" collapsed="false">
      <c r="C448" s="159"/>
      <c r="D448" s="159"/>
      <c r="E448" s="159"/>
    </row>
    <row r="449" s="20" customFormat="true" ht="12.75" hidden="false" customHeight="false" outlineLevel="0" collapsed="false">
      <c r="C449" s="159"/>
      <c r="D449" s="159"/>
      <c r="E449" s="159"/>
    </row>
    <row r="450" s="20" customFormat="true" ht="12.75" hidden="false" customHeight="false" outlineLevel="0" collapsed="false">
      <c r="C450" s="159"/>
      <c r="D450" s="159"/>
      <c r="E450" s="159"/>
    </row>
    <row r="451" s="20" customFormat="true" ht="12.75" hidden="false" customHeight="false" outlineLevel="0" collapsed="false">
      <c r="C451" s="159"/>
      <c r="D451" s="159"/>
      <c r="E451" s="159"/>
    </row>
    <row r="452" s="20" customFormat="true" ht="12.75" hidden="false" customHeight="false" outlineLevel="0" collapsed="false">
      <c r="C452" s="159"/>
      <c r="D452" s="159"/>
      <c r="E452" s="159"/>
    </row>
    <row r="453" s="20" customFormat="true" ht="12.75" hidden="false" customHeight="false" outlineLevel="0" collapsed="false">
      <c r="C453" s="159"/>
      <c r="D453" s="159"/>
      <c r="E453" s="159"/>
    </row>
    <row r="454" s="20" customFormat="true" ht="12.75" hidden="false" customHeight="false" outlineLevel="0" collapsed="false">
      <c r="C454" s="159"/>
      <c r="D454" s="159"/>
      <c r="E454" s="159"/>
    </row>
    <row r="455" s="20" customFormat="true" ht="12.75" hidden="false" customHeight="false" outlineLevel="0" collapsed="false">
      <c r="C455" s="159"/>
      <c r="D455" s="159"/>
      <c r="E455" s="159"/>
    </row>
    <row r="456" s="20" customFormat="true" ht="12.75" hidden="false" customHeight="false" outlineLevel="0" collapsed="false">
      <c r="C456" s="159"/>
      <c r="D456" s="159"/>
      <c r="E456" s="159"/>
    </row>
    <row r="457" s="20" customFormat="true" ht="12.75" hidden="false" customHeight="false" outlineLevel="0" collapsed="false">
      <c r="C457" s="159"/>
      <c r="D457" s="159"/>
      <c r="E457" s="159"/>
    </row>
    <row r="458" s="20" customFormat="true" ht="12.75" hidden="false" customHeight="false" outlineLevel="0" collapsed="false">
      <c r="C458" s="159"/>
      <c r="D458" s="159"/>
      <c r="E458" s="159"/>
    </row>
    <row r="459" s="20" customFormat="true" ht="12.75" hidden="false" customHeight="false" outlineLevel="0" collapsed="false">
      <c r="C459" s="159"/>
      <c r="D459" s="159"/>
      <c r="E459" s="159"/>
    </row>
    <row r="460" s="20" customFormat="true" ht="12.75" hidden="false" customHeight="false" outlineLevel="0" collapsed="false">
      <c r="C460" s="159"/>
      <c r="D460" s="159"/>
      <c r="E460" s="159"/>
    </row>
    <row r="461" s="20" customFormat="true" ht="12.75" hidden="false" customHeight="false" outlineLevel="0" collapsed="false">
      <c r="C461" s="159"/>
      <c r="D461" s="159"/>
      <c r="E461" s="159"/>
    </row>
    <row r="462" s="20" customFormat="true" ht="12.75" hidden="false" customHeight="false" outlineLevel="0" collapsed="false">
      <c r="C462" s="159"/>
      <c r="D462" s="159"/>
      <c r="E462" s="159"/>
    </row>
    <row r="463" s="20" customFormat="true" ht="12.75" hidden="false" customHeight="false" outlineLevel="0" collapsed="false">
      <c r="C463" s="159"/>
      <c r="D463" s="159"/>
      <c r="E463" s="159"/>
    </row>
    <row r="464" s="20" customFormat="true" ht="12.75" hidden="false" customHeight="false" outlineLevel="0" collapsed="false">
      <c r="C464" s="159"/>
      <c r="D464" s="159"/>
      <c r="E464" s="159"/>
    </row>
    <row r="465" s="20" customFormat="true" ht="12.75" hidden="false" customHeight="false" outlineLevel="0" collapsed="false">
      <c r="C465" s="159"/>
      <c r="D465" s="159"/>
      <c r="E465" s="159"/>
    </row>
    <row r="466" s="20" customFormat="true" ht="12.75" hidden="false" customHeight="false" outlineLevel="0" collapsed="false">
      <c r="C466" s="159"/>
      <c r="D466" s="159"/>
      <c r="E466" s="159"/>
    </row>
    <row r="467" s="20" customFormat="true" ht="12.75" hidden="false" customHeight="false" outlineLevel="0" collapsed="false">
      <c r="C467" s="159"/>
      <c r="D467" s="159"/>
      <c r="E467" s="159"/>
    </row>
    <row r="468" s="20" customFormat="true" ht="12.75" hidden="false" customHeight="false" outlineLevel="0" collapsed="false">
      <c r="C468" s="159"/>
      <c r="D468" s="159"/>
      <c r="E468" s="159"/>
    </row>
    <row r="469" s="20" customFormat="true" ht="12.75" hidden="false" customHeight="false" outlineLevel="0" collapsed="false">
      <c r="C469" s="159"/>
      <c r="D469" s="159"/>
      <c r="E469" s="159"/>
    </row>
    <row r="470" s="20" customFormat="true" ht="12.75" hidden="false" customHeight="false" outlineLevel="0" collapsed="false">
      <c r="C470" s="159"/>
      <c r="D470" s="159"/>
      <c r="E470" s="159"/>
    </row>
    <row r="471" s="20" customFormat="true" ht="12.75" hidden="false" customHeight="false" outlineLevel="0" collapsed="false">
      <c r="C471" s="159"/>
      <c r="D471" s="159"/>
      <c r="E471" s="159"/>
    </row>
    <row r="472" s="20" customFormat="true" ht="12.75" hidden="false" customHeight="false" outlineLevel="0" collapsed="false">
      <c r="C472" s="159"/>
      <c r="D472" s="159"/>
      <c r="E472" s="159"/>
    </row>
    <row r="473" s="20" customFormat="true" ht="12.75" hidden="false" customHeight="false" outlineLevel="0" collapsed="false">
      <c r="C473" s="159"/>
      <c r="D473" s="159"/>
      <c r="E473" s="159"/>
    </row>
    <row r="474" s="20" customFormat="true" ht="12.75" hidden="false" customHeight="false" outlineLevel="0" collapsed="false">
      <c r="C474" s="159"/>
      <c r="D474" s="159"/>
      <c r="E474" s="159"/>
    </row>
    <row r="475" s="20" customFormat="true" ht="12.75" hidden="false" customHeight="false" outlineLevel="0" collapsed="false">
      <c r="C475" s="159"/>
      <c r="D475" s="159"/>
      <c r="E475" s="159"/>
    </row>
    <row r="476" s="20" customFormat="true" ht="12.75" hidden="false" customHeight="false" outlineLevel="0" collapsed="false">
      <c r="C476" s="159"/>
      <c r="D476" s="159"/>
      <c r="E476" s="159"/>
    </row>
    <row r="477" s="20" customFormat="true" ht="12.75" hidden="false" customHeight="false" outlineLevel="0" collapsed="false">
      <c r="C477" s="159"/>
      <c r="D477" s="159"/>
      <c r="E477" s="159"/>
    </row>
    <row r="478" s="20" customFormat="true" ht="12.75" hidden="false" customHeight="false" outlineLevel="0" collapsed="false">
      <c r="C478" s="159"/>
      <c r="D478" s="159"/>
      <c r="E478" s="159"/>
    </row>
    <row r="479" s="20" customFormat="true" ht="12.75" hidden="false" customHeight="false" outlineLevel="0" collapsed="false">
      <c r="C479" s="159"/>
      <c r="D479" s="159"/>
      <c r="E479" s="159"/>
    </row>
    <row r="480" s="20" customFormat="true" ht="12.75" hidden="false" customHeight="false" outlineLevel="0" collapsed="false">
      <c r="C480" s="159"/>
      <c r="D480" s="159"/>
      <c r="E480" s="159"/>
    </row>
    <row r="481" s="20" customFormat="true" ht="12.75" hidden="false" customHeight="false" outlineLevel="0" collapsed="false">
      <c r="C481" s="159"/>
      <c r="D481" s="159"/>
      <c r="E481" s="159"/>
    </row>
    <row r="482" s="20" customFormat="true" ht="12.75" hidden="false" customHeight="false" outlineLevel="0" collapsed="false">
      <c r="C482" s="159"/>
      <c r="D482" s="159"/>
      <c r="E482" s="159"/>
    </row>
    <row r="483" s="20" customFormat="true" ht="12.75" hidden="false" customHeight="false" outlineLevel="0" collapsed="false">
      <c r="C483" s="159"/>
      <c r="D483" s="159"/>
      <c r="E483" s="159"/>
    </row>
    <row r="484" s="20" customFormat="true" ht="12.75" hidden="false" customHeight="false" outlineLevel="0" collapsed="false">
      <c r="C484" s="159"/>
      <c r="D484" s="159"/>
      <c r="E484" s="159"/>
    </row>
    <row r="485" s="20" customFormat="true" ht="12.75" hidden="false" customHeight="false" outlineLevel="0" collapsed="false">
      <c r="C485" s="159"/>
      <c r="D485" s="159"/>
      <c r="E485" s="159"/>
    </row>
    <row r="486" s="20" customFormat="true" ht="12.75" hidden="false" customHeight="false" outlineLevel="0" collapsed="false">
      <c r="C486" s="159"/>
      <c r="D486" s="159"/>
      <c r="E486" s="159"/>
    </row>
    <row r="487" s="20" customFormat="true" ht="12.75" hidden="false" customHeight="false" outlineLevel="0" collapsed="false">
      <c r="C487" s="159"/>
      <c r="D487" s="159"/>
      <c r="E487" s="159"/>
    </row>
    <row r="488" s="20" customFormat="true" ht="12.75" hidden="false" customHeight="false" outlineLevel="0" collapsed="false">
      <c r="C488" s="159"/>
      <c r="D488" s="159"/>
      <c r="E488" s="159"/>
    </row>
    <row r="489" s="20" customFormat="true" ht="12.75" hidden="false" customHeight="false" outlineLevel="0" collapsed="false">
      <c r="C489" s="159"/>
      <c r="D489" s="159"/>
      <c r="E489" s="159"/>
    </row>
    <row r="490" s="20" customFormat="true" ht="12.75" hidden="false" customHeight="false" outlineLevel="0" collapsed="false">
      <c r="C490" s="159"/>
      <c r="D490" s="159"/>
      <c r="E490" s="159"/>
    </row>
    <row r="491" s="20" customFormat="true" ht="12.75" hidden="false" customHeight="false" outlineLevel="0" collapsed="false">
      <c r="C491" s="159"/>
      <c r="D491" s="159"/>
      <c r="E491" s="159"/>
    </row>
    <row r="492" s="20" customFormat="true" ht="12.75" hidden="false" customHeight="false" outlineLevel="0" collapsed="false">
      <c r="C492" s="159"/>
      <c r="D492" s="159"/>
      <c r="E492" s="159"/>
    </row>
    <row r="493" s="20" customFormat="true" ht="12.75" hidden="false" customHeight="false" outlineLevel="0" collapsed="false">
      <c r="C493" s="159"/>
      <c r="D493" s="159"/>
      <c r="E493" s="159"/>
    </row>
    <row r="494" s="20" customFormat="true" ht="12.75" hidden="false" customHeight="false" outlineLevel="0" collapsed="false">
      <c r="C494" s="159"/>
      <c r="D494" s="159"/>
      <c r="E494" s="159"/>
    </row>
    <row r="495" s="20" customFormat="true" ht="12.75" hidden="false" customHeight="false" outlineLevel="0" collapsed="false">
      <c r="C495" s="159"/>
      <c r="D495" s="159"/>
      <c r="E495" s="159"/>
    </row>
    <row r="496" s="20" customFormat="true" ht="12.75" hidden="false" customHeight="false" outlineLevel="0" collapsed="false">
      <c r="C496" s="159"/>
      <c r="D496" s="159"/>
      <c r="E496" s="159"/>
    </row>
    <row r="497" s="20" customFormat="true" ht="12.75" hidden="false" customHeight="false" outlineLevel="0" collapsed="false">
      <c r="C497" s="159"/>
      <c r="D497" s="159"/>
      <c r="E497" s="159"/>
    </row>
    <row r="498" s="20" customFormat="true" ht="12.75" hidden="false" customHeight="false" outlineLevel="0" collapsed="false">
      <c r="C498" s="159"/>
      <c r="D498" s="159"/>
      <c r="E498" s="159"/>
    </row>
    <row r="499" s="20" customFormat="true" ht="12.75" hidden="false" customHeight="false" outlineLevel="0" collapsed="false">
      <c r="C499" s="159"/>
      <c r="D499" s="159"/>
      <c r="E499" s="159"/>
    </row>
    <row r="500" s="20" customFormat="true" ht="12.75" hidden="false" customHeight="false" outlineLevel="0" collapsed="false">
      <c r="C500" s="159"/>
      <c r="D500" s="159"/>
      <c r="E500" s="159"/>
    </row>
    <row r="501" s="20" customFormat="true" ht="12.75" hidden="false" customHeight="false" outlineLevel="0" collapsed="false">
      <c r="C501" s="159"/>
      <c r="D501" s="159"/>
      <c r="E501" s="159"/>
    </row>
    <row r="502" s="20" customFormat="true" ht="12.75" hidden="false" customHeight="false" outlineLevel="0" collapsed="false">
      <c r="C502" s="159"/>
      <c r="D502" s="159"/>
      <c r="E502" s="159"/>
    </row>
    <row r="503" s="20" customFormat="true" ht="12.75" hidden="false" customHeight="false" outlineLevel="0" collapsed="false">
      <c r="C503" s="159"/>
      <c r="D503" s="159"/>
      <c r="E503" s="159"/>
    </row>
    <row r="504" s="20" customFormat="true" ht="12.75" hidden="false" customHeight="false" outlineLevel="0" collapsed="false">
      <c r="C504" s="159"/>
      <c r="D504" s="159"/>
      <c r="E504" s="159"/>
    </row>
    <row r="505" s="20" customFormat="true" ht="12.75" hidden="false" customHeight="false" outlineLevel="0" collapsed="false">
      <c r="C505" s="159"/>
      <c r="D505" s="159"/>
      <c r="E505" s="159"/>
    </row>
    <row r="506" s="20" customFormat="true" ht="12.75" hidden="false" customHeight="false" outlineLevel="0" collapsed="false">
      <c r="C506" s="159"/>
      <c r="D506" s="159"/>
      <c r="E506" s="159"/>
    </row>
    <row r="507" s="20" customFormat="true" ht="12.75" hidden="false" customHeight="false" outlineLevel="0" collapsed="false">
      <c r="C507" s="159"/>
      <c r="D507" s="159"/>
      <c r="E507" s="159"/>
    </row>
    <row r="508" s="20" customFormat="true" ht="12.75" hidden="false" customHeight="false" outlineLevel="0" collapsed="false">
      <c r="C508" s="159"/>
      <c r="D508" s="159"/>
      <c r="E508" s="159"/>
    </row>
    <row r="509" s="20" customFormat="true" ht="12.75" hidden="false" customHeight="false" outlineLevel="0" collapsed="false">
      <c r="C509" s="159"/>
      <c r="D509" s="159"/>
      <c r="E509" s="159"/>
    </row>
    <row r="510" s="20" customFormat="true" ht="12.75" hidden="false" customHeight="false" outlineLevel="0" collapsed="false">
      <c r="C510" s="159"/>
      <c r="D510" s="159"/>
      <c r="E510" s="159"/>
    </row>
    <row r="511" s="20" customFormat="true" ht="12.75" hidden="false" customHeight="false" outlineLevel="0" collapsed="false">
      <c r="C511" s="159"/>
      <c r="D511" s="159"/>
      <c r="E511" s="159"/>
    </row>
    <row r="512" s="20" customFormat="true" ht="12.75" hidden="false" customHeight="false" outlineLevel="0" collapsed="false">
      <c r="C512" s="159"/>
      <c r="D512" s="159"/>
      <c r="E512" s="159"/>
    </row>
    <row r="513" s="20" customFormat="true" ht="12.75" hidden="false" customHeight="false" outlineLevel="0" collapsed="false">
      <c r="C513" s="159"/>
      <c r="D513" s="159"/>
      <c r="E513" s="159"/>
    </row>
    <row r="514" s="20" customFormat="true" ht="12.75" hidden="false" customHeight="false" outlineLevel="0" collapsed="false">
      <c r="C514" s="159"/>
      <c r="D514" s="159"/>
      <c r="E514" s="159"/>
    </row>
    <row r="515" s="20" customFormat="true" ht="12.75" hidden="false" customHeight="false" outlineLevel="0" collapsed="false">
      <c r="C515" s="159"/>
      <c r="D515" s="159"/>
      <c r="E515" s="159"/>
    </row>
    <row r="516" s="20" customFormat="true" ht="12.75" hidden="false" customHeight="false" outlineLevel="0" collapsed="false">
      <c r="C516" s="159"/>
      <c r="D516" s="159"/>
      <c r="E516" s="159"/>
    </row>
    <row r="517" s="20" customFormat="true" ht="12.75" hidden="false" customHeight="false" outlineLevel="0" collapsed="false">
      <c r="C517" s="159"/>
      <c r="D517" s="159"/>
      <c r="E517" s="159"/>
    </row>
    <row r="518" s="20" customFormat="true" ht="12.75" hidden="false" customHeight="false" outlineLevel="0" collapsed="false">
      <c r="C518" s="159"/>
      <c r="D518" s="159"/>
      <c r="E518" s="159"/>
    </row>
    <row r="519" s="20" customFormat="true" ht="12.75" hidden="false" customHeight="false" outlineLevel="0" collapsed="false">
      <c r="C519" s="159"/>
      <c r="D519" s="159"/>
      <c r="E519" s="159"/>
    </row>
    <row r="520" s="20" customFormat="true" ht="12.75" hidden="false" customHeight="false" outlineLevel="0" collapsed="false">
      <c r="C520" s="159"/>
      <c r="D520" s="159"/>
      <c r="E520" s="159"/>
    </row>
    <row r="521" s="20" customFormat="true" ht="12.75" hidden="false" customHeight="false" outlineLevel="0" collapsed="false">
      <c r="C521" s="159"/>
      <c r="D521" s="159"/>
      <c r="E521" s="159"/>
    </row>
    <row r="522" s="20" customFormat="true" ht="12.75" hidden="false" customHeight="false" outlineLevel="0" collapsed="false">
      <c r="C522" s="159"/>
      <c r="D522" s="159"/>
      <c r="E522" s="159"/>
    </row>
    <row r="523" s="20" customFormat="true" ht="12.75" hidden="false" customHeight="false" outlineLevel="0" collapsed="false">
      <c r="C523" s="159"/>
      <c r="D523" s="159"/>
      <c r="E523" s="159"/>
    </row>
    <row r="524" s="20" customFormat="true" ht="12.75" hidden="false" customHeight="false" outlineLevel="0" collapsed="false">
      <c r="C524" s="159"/>
      <c r="D524" s="159"/>
      <c r="E524" s="159"/>
    </row>
    <row r="525" s="20" customFormat="true" ht="12.75" hidden="false" customHeight="false" outlineLevel="0" collapsed="false">
      <c r="C525" s="159"/>
      <c r="D525" s="159"/>
      <c r="E525" s="159"/>
    </row>
    <row r="526" s="20" customFormat="true" ht="12.75" hidden="false" customHeight="false" outlineLevel="0" collapsed="false">
      <c r="C526" s="159"/>
      <c r="D526" s="159"/>
      <c r="E526" s="159"/>
    </row>
    <row r="527" s="20" customFormat="true" ht="12.75" hidden="false" customHeight="false" outlineLevel="0" collapsed="false">
      <c r="C527" s="159"/>
      <c r="D527" s="159"/>
      <c r="E527" s="159"/>
    </row>
    <row r="528" s="20" customFormat="true" ht="12.75" hidden="false" customHeight="false" outlineLevel="0" collapsed="false">
      <c r="C528" s="159"/>
      <c r="D528" s="159"/>
      <c r="E528" s="159"/>
    </row>
    <row r="529" s="20" customFormat="true" ht="12.75" hidden="false" customHeight="false" outlineLevel="0" collapsed="false">
      <c r="C529" s="159"/>
      <c r="D529" s="159"/>
      <c r="E529" s="159"/>
    </row>
    <row r="530" s="20" customFormat="true" ht="12.75" hidden="false" customHeight="false" outlineLevel="0" collapsed="false">
      <c r="C530" s="159"/>
      <c r="D530" s="159"/>
      <c r="E530" s="159"/>
    </row>
    <row r="531" s="20" customFormat="true" ht="12.75" hidden="false" customHeight="false" outlineLevel="0" collapsed="false">
      <c r="C531" s="159"/>
      <c r="D531" s="159"/>
      <c r="E531" s="159"/>
    </row>
    <row r="532" s="20" customFormat="true" ht="12.75" hidden="false" customHeight="false" outlineLevel="0" collapsed="false">
      <c r="C532" s="159"/>
      <c r="D532" s="159"/>
      <c r="E532" s="159"/>
    </row>
    <row r="533" s="20" customFormat="true" ht="12.75" hidden="false" customHeight="false" outlineLevel="0" collapsed="false">
      <c r="C533" s="159"/>
      <c r="D533" s="159"/>
      <c r="E533" s="159"/>
    </row>
    <row r="534" s="20" customFormat="true" ht="12.75" hidden="false" customHeight="false" outlineLevel="0" collapsed="false">
      <c r="C534" s="159"/>
      <c r="D534" s="159"/>
      <c r="E534" s="159"/>
    </row>
    <row r="535" s="20" customFormat="true" ht="12.75" hidden="false" customHeight="false" outlineLevel="0" collapsed="false">
      <c r="C535" s="159"/>
      <c r="D535" s="159"/>
      <c r="E535" s="159"/>
    </row>
    <row r="536" s="20" customFormat="true" ht="12.75" hidden="false" customHeight="false" outlineLevel="0" collapsed="false">
      <c r="C536" s="159"/>
      <c r="D536" s="159"/>
      <c r="E536" s="159"/>
    </row>
    <row r="537" s="20" customFormat="true" ht="12.75" hidden="false" customHeight="false" outlineLevel="0" collapsed="false">
      <c r="C537" s="159"/>
      <c r="D537" s="159"/>
      <c r="E537" s="159"/>
    </row>
    <row r="538" s="20" customFormat="true" ht="12.75" hidden="false" customHeight="false" outlineLevel="0" collapsed="false">
      <c r="C538" s="159"/>
      <c r="D538" s="159"/>
      <c r="E538" s="159"/>
    </row>
    <row r="539" s="20" customFormat="true" ht="12.75" hidden="false" customHeight="false" outlineLevel="0" collapsed="false">
      <c r="C539" s="159"/>
      <c r="D539" s="159"/>
      <c r="E539" s="159"/>
    </row>
    <row r="540" s="20" customFormat="true" ht="12.75" hidden="false" customHeight="false" outlineLevel="0" collapsed="false">
      <c r="C540" s="159"/>
      <c r="D540" s="159"/>
      <c r="E540" s="159"/>
    </row>
    <row r="541" s="20" customFormat="true" ht="12.75" hidden="false" customHeight="false" outlineLevel="0" collapsed="false">
      <c r="C541" s="159"/>
      <c r="D541" s="159"/>
      <c r="E541" s="159"/>
    </row>
    <row r="542" s="20" customFormat="true" ht="12.75" hidden="false" customHeight="false" outlineLevel="0" collapsed="false">
      <c r="C542" s="159"/>
      <c r="D542" s="159"/>
      <c r="E542" s="159"/>
    </row>
    <row r="543" s="20" customFormat="true" ht="12.75" hidden="false" customHeight="false" outlineLevel="0" collapsed="false">
      <c r="C543" s="159"/>
      <c r="D543" s="159"/>
      <c r="E543" s="159"/>
    </row>
    <row r="544" s="20" customFormat="true" ht="12.75" hidden="false" customHeight="false" outlineLevel="0" collapsed="false">
      <c r="C544" s="159"/>
      <c r="D544" s="159"/>
      <c r="E544" s="159"/>
    </row>
    <row r="545" s="20" customFormat="true" ht="12.75" hidden="false" customHeight="false" outlineLevel="0" collapsed="false">
      <c r="C545" s="159"/>
      <c r="D545" s="159"/>
      <c r="E545" s="159"/>
    </row>
    <row r="546" s="20" customFormat="true" ht="12.75" hidden="false" customHeight="false" outlineLevel="0" collapsed="false">
      <c r="C546" s="159"/>
      <c r="D546" s="159"/>
      <c r="E546" s="159"/>
    </row>
    <row r="547" s="20" customFormat="true" ht="12.75" hidden="false" customHeight="false" outlineLevel="0" collapsed="false">
      <c r="C547" s="159"/>
      <c r="D547" s="159"/>
      <c r="E547" s="159"/>
    </row>
    <row r="548" s="20" customFormat="true" ht="12.75" hidden="false" customHeight="false" outlineLevel="0" collapsed="false">
      <c r="C548" s="159"/>
      <c r="D548" s="159"/>
      <c r="E548" s="159"/>
    </row>
    <row r="549" s="20" customFormat="true" ht="12.75" hidden="false" customHeight="false" outlineLevel="0" collapsed="false">
      <c r="C549" s="159"/>
      <c r="D549" s="159"/>
      <c r="E549" s="159"/>
    </row>
    <row r="550" s="20" customFormat="true" ht="12.75" hidden="false" customHeight="false" outlineLevel="0" collapsed="false">
      <c r="C550" s="159"/>
      <c r="D550" s="159"/>
      <c r="E550" s="159"/>
    </row>
    <row r="551" s="20" customFormat="true" ht="12.75" hidden="false" customHeight="false" outlineLevel="0" collapsed="false">
      <c r="C551" s="159"/>
      <c r="D551" s="159"/>
      <c r="E551" s="159"/>
    </row>
    <row r="552" s="20" customFormat="true" ht="12.75" hidden="false" customHeight="false" outlineLevel="0" collapsed="false">
      <c r="C552" s="159"/>
      <c r="D552" s="159"/>
      <c r="E552" s="159"/>
    </row>
    <row r="553" s="20" customFormat="true" ht="12.75" hidden="false" customHeight="false" outlineLevel="0" collapsed="false">
      <c r="C553" s="159"/>
      <c r="D553" s="159"/>
      <c r="E553" s="159"/>
    </row>
    <row r="554" s="20" customFormat="true" ht="12.75" hidden="false" customHeight="false" outlineLevel="0" collapsed="false">
      <c r="C554" s="159"/>
      <c r="D554" s="159"/>
      <c r="E554" s="159"/>
    </row>
    <row r="555" s="20" customFormat="true" ht="12.75" hidden="false" customHeight="false" outlineLevel="0" collapsed="false">
      <c r="C555" s="159"/>
      <c r="D555" s="159"/>
      <c r="E555" s="159"/>
    </row>
    <row r="556" s="20" customFormat="true" ht="12.75" hidden="false" customHeight="false" outlineLevel="0" collapsed="false">
      <c r="C556" s="159"/>
      <c r="D556" s="159"/>
      <c r="E556" s="159"/>
    </row>
    <row r="557" s="20" customFormat="true" ht="12.75" hidden="false" customHeight="false" outlineLevel="0" collapsed="false">
      <c r="C557" s="159"/>
      <c r="D557" s="159"/>
      <c r="E557" s="159"/>
    </row>
    <row r="558" s="20" customFormat="true" ht="12.75" hidden="false" customHeight="false" outlineLevel="0" collapsed="false">
      <c r="C558" s="159"/>
      <c r="D558" s="159"/>
      <c r="E558" s="159"/>
    </row>
    <row r="559" s="20" customFormat="true" ht="12.75" hidden="false" customHeight="false" outlineLevel="0" collapsed="false">
      <c r="C559" s="159"/>
      <c r="D559" s="159"/>
      <c r="E559" s="159"/>
    </row>
    <row r="560" s="20" customFormat="true" ht="12.75" hidden="false" customHeight="false" outlineLevel="0" collapsed="false">
      <c r="C560" s="159"/>
      <c r="D560" s="159"/>
      <c r="E560" s="159"/>
    </row>
    <row r="561" s="20" customFormat="true" ht="12.75" hidden="false" customHeight="false" outlineLevel="0" collapsed="false">
      <c r="C561" s="159"/>
      <c r="D561" s="159"/>
      <c r="E561" s="159"/>
    </row>
    <row r="562" s="20" customFormat="true" ht="12.75" hidden="false" customHeight="false" outlineLevel="0" collapsed="false">
      <c r="C562" s="159"/>
      <c r="D562" s="159"/>
      <c r="E562" s="159"/>
    </row>
    <row r="563" s="20" customFormat="true" ht="12.75" hidden="false" customHeight="false" outlineLevel="0" collapsed="false">
      <c r="C563" s="159"/>
      <c r="D563" s="159"/>
      <c r="E563" s="159"/>
    </row>
    <row r="564" s="20" customFormat="true" ht="12.75" hidden="false" customHeight="false" outlineLevel="0" collapsed="false">
      <c r="C564" s="159"/>
      <c r="D564" s="159"/>
      <c r="E564" s="159"/>
    </row>
    <row r="565" s="20" customFormat="true" ht="12.75" hidden="false" customHeight="false" outlineLevel="0" collapsed="false">
      <c r="C565" s="159"/>
      <c r="D565" s="159"/>
      <c r="E565" s="159"/>
    </row>
    <row r="566" s="20" customFormat="true" ht="12.75" hidden="false" customHeight="false" outlineLevel="0" collapsed="false">
      <c r="C566" s="159"/>
      <c r="D566" s="159"/>
      <c r="E566" s="159"/>
    </row>
  </sheetData>
  <sheetProtection sheet="true" password="dc57" objects="true" scenarios="true"/>
  <mergeCells count="79">
    <mergeCell ref="B2:E2"/>
    <mergeCell ref="B5:E5"/>
    <mergeCell ref="B6:D6"/>
    <mergeCell ref="B7:D7"/>
    <mergeCell ref="B8:D8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2:B23"/>
    <mergeCell ref="C22:D22"/>
    <mergeCell ref="E22:E23"/>
    <mergeCell ref="C23:D23"/>
    <mergeCell ref="B24:E24"/>
    <mergeCell ref="C25:D25"/>
    <mergeCell ref="C26:D26"/>
    <mergeCell ref="B28:E28"/>
    <mergeCell ref="B29:E29"/>
    <mergeCell ref="E30:E31"/>
    <mergeCell ref="E33:E37"/>
    <mergeCell ref="B39:D39"/>
    <mergeCell ref="B40:E40"/>
    <mergeCell ref="E41:E42"/>
    <mergeCell ref="B47:E47"/>
    <mergeCell ref="C48:D48"/>
    <mergeCell ref="E48:E67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B68:C68"/>
    <mergeCell ref="B70:C70"/>
    <mergeCell ref="B72:E72"/>
    <mergeCell ref="E73:E78"/>
    <mergeCell ref="B80:E80"/>
    <mergeCell ref="B81:E81"/>
    <mergeCell ref="B82:C82"/>
    <mergeCell ref="B83:C83"/>
    <mergeCell ref="B85:C85"/>
    <mergeCell ref="B86:E86"/>
    <mergeCell ref="B87:E87"/>
    <mergeCell ref="B88:E88"/>
    <mergeCell ref="E89:E90"/>
    <mergeCell ref="B92:D92"/>
    <mergeCell ref="B93:C93"/>
    <mergeCell ref="B95:E95"/>
    <mergeCell ref="E96:E98"/>
    <mergeCell ref="D102:E102"/>
    <mergeCell ref="B103:E103"/>
    <mergeCell ref="B104:C104"/>
    <mergeCell ref="E104:E108"/>
    <mergeCell ref="B105:C105"/>
    <mergeCell ref="B106:C106"/>
    <mergeCell ref="B107:C107"/>
    <mergeCell ref="B108:C108"/>
    <mergeCell ref="B110:E110"/>
    <mergeCell ref="E111:E112"/>
    <mergeCell ref="B115:C115"/>
    <mergeCell ref="E115:E117"/>
    <mergeCell ref="B116:C116"/>
    <mergeCell ref="B117:C117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1" manualBreakCount="1">
    <brk id="39" man="true" max="16383" min="0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D566"/>
  <sheetViews>
    <sheetView showFormulas="false" showGridLines="false" showRowColHeaders="true" showZeros="true" rightToLeft="false" tabSelected="false" showOutlineSymbols="true" defaultGridColor="true" view="normal" topLeftCell="A105" colorId="64" zoomScale="100" zoomScaleNormal="100" zoomScalePageLayoutView="100" workbookViewId="0">
      <selection pane="topLeft" activeCell="C32" activeCellId="0" sqref="C32"/>
    </sheetView>
  </sheetViews>
  <sheetFormatPr defaultColWidth="9.13671875" defaultRowHeight="12.75" zeroHeight="false" outlineLevelRow="2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58" width="11.86"/>
    <col collapsed="false" customWidth="true" hidden="false" outlineLevel="0" max="4" min="4" style="58" width="14.69"/>
    <col collapsed="false" customWidth="true" hidden="false" outlineLevel="0" max="5" min="5" style="58" width="19.99"/>
    <col collapsed="false" customWidth="true" hidden="false" outlineLevel="0" max="6" min="6" style="21" width="15.42"/>
    <col collapsed="false" customWidth="true" hidden="false" outlineLevel="0" max="7" min="7" style="20" width="1.85"/>
    <col collapsed="false" customWidth="true" hidden="false" outlineLevel="0" max="8" min="8" style="20" width="11.99"/>
    <col collapsed="false" customWidth="false" hidden="false" outlineLevel="0" max="82" min="9" style="20" width="9.13"/>
    <col collapsed="false" customWidth="false" hidden="false" outlineLevel="0" max="1024" min="83" style="21" width="9.13"/>
  </cols>
  <sheetData>
    <row r="1" customFormat="false" ht="7.5" hidden="false" customHeight="true" outlineLevel="0" collapsed="false"/>
    <row r="2" customFormat="false" ht="17.25" hidden="false" customHeight="false" outlineLevel="0" collapsed="false">
      <c r="B2" s="59" t="s">
        <v>76</v>
      </c>
      <c r="C2" s="59"/>
      <c r="D2" s="59"/>
      <c r="E2" s="59"/>
      <c r="F2" s="60"/>
    </row>
    <row r="3" customFormat="false" ht="15" hidden="false" customHeight="true" outlineLevel="0" collapsed="false">
      <c r="B3" s="61" t="s">
        <v>77</v>
      </c>
      <c r="F3" s="31"/>
    </row>
    <row r="4" customFormat="false" ht="15" hidden="false" customHeight="true" outlineLevel="0" collapsed="false">
      <c r="B4" s="61" t="s">
        <v>78</v>
      </c>
      <c r="F4" s="31"/>
    </row>
    <row r="5" customFormat="false" ht="15" hidden="false" customHeight="true" outlineLevel="0" collapsed="false">
      <c r="B5" s="62" t="s">
        <v>46</v>
      </c>
      <c r="C5" s="62"/>
      <c r="D5" s="62"/>
      <c r="E5" s="62"/>
      <c r="F5" s="63"/>
    </row>
    <row r="6" customFormat="false" ht="15" hidden="false" customHeight="true" outlineLevel="0" collapsed="false">
      <c r="B6" s="64" t="s">
        <v>79</v>
      </c>
      <c r="C6" s="64"/>
      <c r="D6" s="64"/>
      <c r="E6" s="65" t="n">
        <f aca="false">RESUMO!C21</f>
        <v>0</v>
      </c>
      <c r="F6" s="66"/>
    </row>
    <row r="7" customFormat="false" ht="15" hidden="false" customHeight="true" outlineLevel="0" collapsed="false">
      <c r="B7" s="64" t="s">
        <v>80</v>
      </c>
      <c r="C7" s="64"/>
      <c r="D7" s="64"/>
      <c r="E7" s="36" t="s">
        <v>49</v>
      </c>
      <c r="F7" s="63"/>
    </row>
    <row r="8" customFormat="false" ht="15" hidden="false" customHeight="true" outlineLevel="0" collapsed="false">
      <c r="B8" s="64" t="s">
        <v>81</v>
      </c>
      <c r="C8" s="64"/>
      <c r="D8" s="64"/>
      <c r="E8" s="67"/>
      <c r="F8" s="63"/>
    </row>
    <row r="9" customFormat="false" ht="15" hidden="false" customHeight="true" outlineLevel="0" collapsed="false">
      <c r="B9" s="34" t="s">
        <v>82</v>
      </c>
      <c r="C9" s="68"/>
      <c r="D9" s="68"/>
      <c r="E9" s="67"/>
      <c r="F9" s="63"/>
    </row>
    <row r="10" customFormat="false" ht="15" hidden="false" customHeight="true" outlineLevel="0" collapsed="false">
      <c r="B10" s="64" t="s">
        <v>83</v>
      </c>
      <c r="C10" s="64"/>
      <c r="D10" s="64"/>
      <c r="E10" s="67"/>
      <c r="F10" s="69"/>
    </row>
    <row r="11" customFormat="false" ht="15" hidden="false" customHeight="true" outlineLevel="0" collapsed="false">
      <c r="B11" s="70" t="s">
        <v>84</v>
      </c>
      <c r="C11" s="70"/>
      <c r="D11" s="70"/>
      <c r="E11" s="71" t="n">
        <v>24</v>
      </c>
      <c r="F11" s="63"/>
    </row>
    <row r="12" customFormat="false" ht="6.95" hidden="false" customHeight="true" outlineLevel="0" collapsed="false">
      <c r="F12" s="31"/>
    </row>
    <row r="13" customFormat="false" ht="15" hidden="false" customHeight="true" outlineLevel="0" collapsed="false">
      <c r="B13" s="62" t="s">
        <v>85</v>
      </c>
      <c r="C13" s="62"/>
      <c r="D13" s="62"/>
      <c r="E13" s="62"/>
      <c r="F13" s="63"/>
    </row>
    <row r="14" customFormat="false" ht="24.95" hidden="false" customHeight="true" outlineLevel="0" collapsed="false">
      <c r="B14" s="39" t="s">
        <v>86</v>
      </c>
      <c r="C14" s="72" t="s">
        <v>87</v>
      </c>
      <c r="D14" s="72"/>
      <c r="E14" s="73" t="s">
        <v>88</v>
      </c>
      <c r="F14" s="74"/>
    </row>
    <row r="15" s="21" customFormat="true" ht="15" hidden="false" customHeight="true" outlineLevel="0" collapsed="false">
      <c r="B15" s="75" t="s">
        <v>189</v>
      </c>
      <c r="C15" s="76" t="s">
        <v>90</v>
      </c>
      <c r="D15" s="76"/>
      <c r="E15" s="71" t="n">
        <v>74</v>
      </c>
      <c r="F15" s="63"/>
    </row>
    <row r="16" customFormat="false" ht="6.95" hidden="false" customHeight="true" outlineLevel="0" collapsed="false">
      <c r="E16" s="162"/>
      <c r="F16" s="31"/>
    </row>
    <row r="17" customFormat="false" ht="15" hidden="false" customHeight="true" outlineLevel="0" collapsed="false">
      <c r="B17" s="62" t="s">
        <v>91</v>
      </c>
      <c r="C17" s="62"/>
      <c r="D17" s="62"/>
      <c r="E17" s="62"/>
      <c r="F17" s="63"/>
    </row>
    <row r="18" customFormat="false" ht="15" hidden="false" customHeight="true" outlineLevel="0" collapsed="false">
      <c r="B18" s="24" t="s">
        <v>92</v>
      </c>
      <c r="C18" s="24"/>
      <c r="D18" s="24"/>
      <c r="E18" s="24"/>
      <c r="F18" s="63"/>
    </row>
    <row r="19" customFormat="false" ht="15" hidden="false" customHeight="true" outlineLevel="0" collapsed="false">
      <c r="B19" s="64" t="s">
        <v>93</v>
      </c>
      <c r="C19" s="64"/>
      <c r="D19" s="64"/>
      <c r="E19" s="36" t="s">
        <v>190</v>
      </c>
      <c r="F19" s="63"/>
    </row>
    <row r="20" customFormat="false" ht="15" hidden="false" customHeight="true" outlineLevel="0" collapsed="false">
      <c r="B20" s="64" t="s">
        <v>95</v>
      </c>
      <c r="C20" s="64"/>
      <c r="D20" s="64"/>
      <c r="E20" s="77" t="n">
        <v>3821.4</v>
      </c>
      <c r="F20" s="78"/>
    </row>
    <row r="21" s="49" customFormat="true" ht="6.95" hidden="false" customHeight="true" outlineLevel="0" collapsed="false">
      <c r="B21" s="79"/>
      <c r="C21" s="56"/>
      <c r="D21" s="56"/>
      <c r="E21" s="56"/>
    </row>
    <row r="22" customFormat="false" ht="30.75" hidden="false" customHeight="true" outlineLevel="0" collapsed="false">
      <c r="B22" s="80" t="str">
        <f aca="false">B15</f>
        <v>Assistente Administrativo</v>
      </c>
      <c r="C22" s="81" t="s">
        <v>96</v>
      </c>
      <c r="D22" s="81"/>
      <c r="E22" s="82" t="s">
        <v>97</v>
      </c>
      <c r="F22" s="20"/>
      <c r="CA22" s="21"/>
      <c r="CB22" s="21"/>
      <c r="CC22" s="21"/>
      <c r="CD22" s="21"/>
    </row>
    <row r="23" customFormat="false" ht="30" hidden="false" customHeight="true" outlineLevel="0" collapsed="false">
      <c r="B23" s="80"/>
      <c r="C23" s="83" t="s">
        <v>98</v>
      </c>
      <c r="D23" s="83"/>
      <c r="E23" s="82"/>
      <c r="F23" s="20"/>
      <c r="CA23" s="21"/>
      <c r="CB23" s="21"/>
      <c r="CC23" s="21"/>
      <c r="CD23" s="21"/>
    </row>
    <row r="24" customFormat="false" ht="15.2" hidden="false" customHeight="true" outlineLevel="0" collapsed="false">
      <c r="B24" s="24" t="s">
        <v>99</v>
      </c>
      <c r="C24" s="24"/>
      <c r="D24" s="24"/>
      <c r="E24" s="24"/>
      <c r="F24" s="20"/>
      <c r="CC24" s="21"/>
      <c r="CD24" s="21"/>
    </row>
    <row r="25" customFormat="false" ht="15.2" hidden="false" customHeight="true" outlineLevel="1" collapsed="false">
      <c r="B25" s="45" t="s">
        <v>100</v>
      </c>
      <c r="C25" s="84" t="n">
        <f aca="false">E20</f>
        <v>3821.4</v>
      </c>
      <c r="D25" s="84"/>
      <c r="E25" s="85" t="s">
        <v>101</v>
      </c>
      <c r="F25" s="20"/>
      <c r="CC25" s="21"/>
      <c r="CD25" s="21"/>
    </row>
    <row r="26" customFormat="false" ht="15.2" hidden="false" customHeight="true" outlineLevel="0" collapsed="false">
      <c r="A26" s="21"/>
      <c r="B26" s="86" t="s">
        <v>102</v>
      </c>
      <c r="C26" s="87" t="n">
        <f aca="false">C25</f>
        <v>3821.4</v>
      </c>
      <c r="D26" s="87"/>
      <c r="E26" s="88" t="s">
        <v>103</v>
      </c>
      <c r="F26" s="20"/>
      <c r="CC26" s="21"/>
      <c r="CD26" s="21"/>
    </row>
    <row r="27" s="20" customFormat="true" ht="6.95" hidden="false" customHeight="true" outlineLevel="0" collapsed="false">
      <c r="B27" s="89"/>
      <c r="C27" s="90"/>
      <c r="D27" s="90"/>
      <c r="E27" s="32"/>
      <c r="CC27" s="21"/>
      <c r="CD27" s="21"/>
    </row>
    <row r="28" s="20" customFormat="true" ht="15.2" hidden="false" customHeight="true" outlineLevel="0" collapsed="false">
      <c r="B28" s="62" t="s">
        <v>104</v>
      </c>
      <c r="C28" s="62"/>
      <c r="D28" s="62"/>
      <c r="E28" s="62"/>
      <c r="CC28" s="21"/>
      <c r="CD28" s="21"/>
    </row>
    <row r="29" s="20" customFormat="true" ht="27.75" hidden="false" customHeight="true" outlineLevel="1" collapsed="false">
      <c r="B29" s="91" t="s">
        <v>105</v>
      </c>
      <c r="C29" s="91"/>
      <c r="D29" s="91"/>
      <c r="E29" s="91"/>
      <c r="CC29" s="21"/>
      <c r="CD29" s="21"/>
    </row>
    <row r="30" s="20" customFormat="true" ht="15.2" hidden="false" customHeight="true" outlineLevel="1" collapsed="false">
      <c r="B30" s="34" t="s">
        <v>106</v>
      </c>
      <c r="C30" s="92" t="n">
        <v>0.2</v>
      </c>
      <c r="D30" s="93" t="n">
        <f aca="false">ROUND(C30*C$26,2)</f>
        <v>764.28</v>
      </c>
      <c r="E30" s="85" t="s">
        <v>101</v>
      </c>
      <c r="CC30" s="21"/>
      <c r="CD30" s="21"/>
    </row>
    <row r="31" s="20" customFormat="true" ht="15.2" hidden="false" customHeight="true" outlineLevel="1" collapsed="false">
      <c r="B31" s="34" t="s">
        <v>107</v>
      </c>
      <c r="C31" s="92" t="n">
        <v>0.025</v>
      </c>
      <c r="D31" s="93" t="n">
        <f aca="false">ROUND(C31*C$26,2)</f>
        <v>95.54</v>
      </c>
      <c r="E31" s="85"/>
      <c r="CC31" s="21"/>
      <c r="CD31" s="21"/>
    </row>
    <row r="32" s="20" customFormat="true" ht="15.2" hidden="false" customHeight="true" outlineLevel="1" collapsed="false">
      <c r="B32" s="45" t="s">
        <v>191</v>
      </c>
      <c r="C32" s="94"/>
      <c r="D32" s="84" t="n">
        <f aca="false">ROUND(C32*C$26,2)</f>
        <v>0</v>
      </c>
      <c r="E32" s="85" t="s">
        <v>109</v>
      </c>
      <c r="F32" s="20" t="s">
        <v>110</v>
      </c>
      <c r="CC32" s="21"/>
      <c r="CD32" s="21"/>
    </row>
    <row r="33" s="20" customFormat="true" ht="15.2" hidden="false" customHeight="true" outlineLevel="1" collapsed="false">
      <c r="B33" s="34" t="s">
        <v>111</v>
      </c>
      <c r="C33" s="92" t="n">
        <v>0.015</v>
      </c>
      <c r="D33" s="93" t="n">
        <f aca="false">ROUND(C33*C$26,2)</f>
        <v>57.32</v>
      </c>
      <c r="E33" s="85" t="s">
        <v>101</v>
      </c>
      <c r="CC33" s="21"/>
      <c r="CD33" s="21"/>
    </row>
    <row r="34" s="20" customFormat="true" ht="15.2" hidden="false" customHeight="true" outlineLevel="1" collapsed="false">
      <c r="B34" s="34" t="s">
        <v>112</v>
      </c>
      <c r="C34" s="92" t="n">
        <v>0.01</v>
      </c>
      <c r="D34" s="93" t="n">
        <f aca="false">ROUND(C34*C$26,2)</f>
        <v>38.21</v>
      </c>
      <c r="E34" s="85"/>
      <c r="CC34" s="21"/>
      <c r="CD34" s="21"/>
    </row>
    <row r="35" s="20" customFormat="true" ht="15.2" hidden="false" customHeight="true" outlineLevel="1" collapsed="false">
      <c r="B35" s="34" t="s">
        <v>113</v>
      </c>
      <c r="C35" s="92" t="n">
        <v>0.006</v>
      </c>
      <c r="D35" s="93" t="n">
        <f aca="false">ROUND(C35*C$26,2)</f>
        <v>22.93</v>
      </c>
      <c r="E35" s="85"/>
      <c r="CC35" s="21"/>
      <c r="CD35" s="21"/>
    </row>
    <row r="36" s="20" customFormat="true" ht="15.2" hidden="false" customHeight="true" outlineLevel="1" collapsed="false">
      <c r="B36" s="34" t="s">
        <v>114</v>
      </c>
      <c r="C36" s="92" t="n">
        <v>0.002</v>
      </c>
      <c r="D36" s="93" t="n">
        <f aca="false">ROUND(C36*C$26,2)</f>
        <v>7.64</v>
      </c>
      <c r="E36" s="85"/>
      <c r="CC36" s="21"/>
      <c r="CD36" s="21"/>
    </row>
    <row r="37" s="20" customFormat="true" ht="15.2" hidden="false" customHeight="true" outlineLevel="1" collapsed="false">
      <c r="B37" s="34" t="s">
        <v>115</v>
      </c>
      <c r="C37" s="92" t="n">
        <v>0.08</v>
      </c>
      <c r="D37" s="93" t="n">
        <f aca="false">ROUND(C37*C$26,2)</f>
        <v>305.71</v>
      </c>
      <c r="E37" s="85"/>
      <c r="CC37" s="21"/>
      <c r="CD37" s="21"/>
    </row>
    <row r="38" s="20" customFormat="true" ht="15.2" hidden="false" customHeight="true" outlineLevel="1" collapsed="false">
      <c r="B38" s="39" t="s">
        <v>116</v>
      </c>
      <c r="C38" s="95" t="n">
        <f aca="false">SUM(C30:C37)</f>
        <v>0.338</v>
      </c>
      <c r="D38" s="96" t="n">
        <f aca="false">SUM(D30:D37)</f>
        <v>1291.63</v>
      </c>
      <c r="E38" s="85" t="s">
        <v>103</v>
      </c>
      <c r="CC38" s="21"/>
      <c r="CD38" s="21"/>
    </row>
    <row r="39" s="20" customFormat="true" ht="3.6" hidden="false" customHeight="true" outlineLevel="1" collapsed="false">
      <c r="B39" s="97"/>
      <c r="C39" s="97"/>
      <c r="D39" s="97"/>
      <c r="E39" s="32"/>
      <c r="CC39" s="21"/>
      <c r="CD39" s="21"/>
    </row>
    <row r="40" s="20" customFormat="true" ht="15.2" hidden="false" customHeight="true" outlineLevel="1" collapsed="false">
      <c r="B40" s="24" t="s">
        <v>117</v>
      </c>
      <c r="C40" s="24"/>
      <c r="D40" s="24"/>
      <c r="E40" s="24"/>
      <c r="CC40" s="21"/>
      <c r="CD40" s="21"/>
    </row>
    <row r="41" s="20" customFormat="true" ht="15.2" hidden="false" customHeight="true" outlineLevel="2" collapsed="false">
      <c r="B41" s="34" t="s">
        <v>118</v>
      </c>
      <c r="C41" s="92" t="n">
        <f aca="false">1/12</f>
        <v>0.0833333333333333</v>
      </c>
      <c r="D41" s="93" t="n">
        <f aca="false">ROUND(C41*(C$26),2)</f>
        <v>318.45</v>
      </c>
      <c r="E41" s="85" t="s">
        <v>101</v>
      </c>
      <c r="CC41" s="21"/>
      <c r="CD41" s="21"/>
    </row>
    <row r="42" s="20" customFormat="true" ht="15.2" hidden="false" customHeight="true" outlineLevel="2" collapsed="false">
      <c r="B42" s="34" t="s">
        <v>119</v>
      </c>
      <c r="C42" s="92" t="n">
        <f aca="false">1/3/12</f>
        <v>0.0277777777777778</v>
      </c>
      <c r="D42" s="93" t="n">
        <f aca="false">ROUND(C42*(C$26),2)</f>
        <v>106.15</v>
      </c>
      <c r="E42" s="85"/>
      <c r="CC42" s="21"/>
      <c r="CD42" s="21"/>
    </row>
    <row r="43" s="20" customFormat="true" ht="15.2" hidden="false" customHeight="true" outlineLevel="2" collapsed="false">
      <c r="B43" s="39" t="s">
        <v>120</v>
      </c>
      <c r="C43" s="95" t="n">
        <f aca="false">SUM(C41:C42)</f>
        <v>0.111111111111111</v>
      </c>
      <c r="D43" s="96" t="n">
        <f aca="false">SUM(D41:D42)</f>
        <v>424.6</v>
      </c>
      <c r="E43" s="85" t="s">
        <v>103</v>
      </c>
      <c r="CC43" s="21"/>
      <c r="CD43" s="21"/>
    </row>
    <row r="44" s="20" customFormat="true" ht="15.2" hidden="false" customHeight="true" outlineLevel="2" collapsed="false">
      <c r="B44" s="34" t="s">
        <v>121</v>
      </c>
      <c r="C44" s="92" t="n">
        <f aca="false">C43*C38</f>
        <v>0.0375555555555555</v>
      </c>
      <c r="D44" s="93" t="n">
        <f aca="false">ROUND(C26*C44,2)</f>
        <v>143.51</v>
      </c>
      <c r="E44" s="98" t="s">
        <v>101</v>
      </c>
      <c r="CC44" s="21"/>
      <c r="CD44" s="21"/>
    </row>
    <row r="45" s="20" customFormat="true" ht="15.2" hidden="false" customHeight="true" outlineLevel="1" collapsed="false">
      <c r="B45" s="39" t="s">
        <v>122</v>
      </c>
      <c r="C45" s="95" t="n">
        <f aca="false">SUM(C44+C43)</f>
        <v>0.148666666666667</v>
      </c>
      <c r="D45" s="96" t="n">
        <f aca="false">SUM(D43:D44)</f>
        <v>568.11</v>
      </c>
      <c r="E45" s="85" t="s">
        <v>103</v>
      </c>
      <c r="CC45" s="21"/>
      <c r="CD45" s="21"/>
    </row>
    <row r="46" s="20" customFormat="true" ht="3.6" hidden="false" customHeight="true" outlineLevel="1" collapsed="false">
      <c r="B46" s="89"/>
      <c r="C46" s="90"/>
      <c r="D46" s="90"/>
      <c r="E46" s="32"/>
      <c r="CC46" s="21"/>
      <c r="CD46" s="21"/>
    </row>
    <row r="47" s="20" customFormat="true" ht="15.2" hidden="false" customHeight="true" outlineLevel="1" collapsed="false">
      <c r="B47" s="24" t="s">
        <v>123</v>
      </c>
      <c r="C47" s="24"/>
      <c r="D47" s="24"/>
      <c r="E47" s="24"/>
      <c r="CC47" s="21"/>
      <c r="CD47" s="21"/>
    </row>
    <row r="48" customFormat="false" ht="15.2" hidden="false" customHeight="true" outlineLevel="2" collapsed="false">
      <c r="B48" s="45" t="s">
        <v>124</v>
      </c>
      <c r="C48" s="99" t="n">
        <f aca="false">'Vale alimentação e transporte'!F4</f>
        <v>0</v>
      </c>
      <c r="D48" s="99"/>
      <c r="E48" s="163" t="s">
        <v>109</v>
      </c>
      <c r="F48" s="20" t="s">
        <v>125</v>
      </c>
      <c r="CC48" s="21"/>
      <c r="CD48" s="21"/>
    </row>
    <row r="49" customFormat="false" ht="15.2" hidden="false" customHeight="true" outlineLevel="2" collapsed="false">
      <c r="B49" s="100" t="s">
        <v>126</v>
      </c>
      <c r="C49" s="101" t="n">
        <v>0.06</v>
      </c>
      <c r="D49" s="84" t="n">
        <f aca="false">IF(((C25*6%)&gt;C48),(-C48),ROUND((-C25*6%),2))</f>
        <v>0</v>
      </c>
      <c r="E49" s="163"/>
      <c r="F49" s="20" t="s">
        <v>125</v>
      </c>
      <c r="CC49" s="21"/>
      <c r="CD49" s="21"/>
    </row>
    <row r="50" customFormat="false" ht="15.2" hidden="false" customHeight="true" outlineLevel="2" collapsed="false">
      <c r="B50" s="45" t="s">
        <v>127</v>
      </c>
      <c r="C50" s="99" t="n">
        <f aca="false">'Vale alimentação e transporte'!F13</f>
        <v>0</v>
      </c>
      <c r="D50" s="99"/>
      <c r="E50" s="163"/>
      <c r="F50" s="20" t="s">
        <v>125</v>
      </c>
      <c r="CC50" s="21"/>
      <c r="CD50" s="21"/>
    </row>
    <row r="51" customFormat="false" ht="15.2" hidden="false" customHeight="true" outlineLevel="2" collapsed="false">
      <c r="B51" s="100" t="s">
        <v>128</v>
      </c>
      <c r="C51" s="101" t="n">
        <v>0.2</v>
      </c>
      <c r="D51" s="84" t="n">
        <f aca="false">-ROUND((C50*C51),2)</f>
        <v>-0</v>
      </c>
      <c r="E51" s="163"/>
      <c r="F51" s="20" t="s">
        <v>125</v>
      </c>
      <c r="CC51" s="21"/>
      <c r="CD51" s="21"/>
    </row>
    <row r="52" customFormat="false" ht="15.2" hidden="false" customHeight="true" outlineLevel="2" collapsed="false">
      <c r="B52" s="102" t="s">
        <v>129</v>
      </c>
      <c r="C52" s="99"/>
      <c r="D52" s="99"/>
      <c r="E52" s="163"/>
      <c r="F52" s="20"/>
      <c r="CC52" s="21"/>
      <c r="CD52" s="21"/>
    </row>
    <row r="53" customFormat="false" ht="15.2" hidden="false" customHeight="true" outlineLevel="2" collapsed="false">
      <c r="B53" s="103" t="s">
        <v>130</v>
      </c>
      <c r="C53" s="99"/>
      <c r="D53" s="99"/>
      <c r="E53" s="163"/>
      <c r="F53" s="20"/>
      <c r="CC53" s="21"/>
      <c r="CD53" s="21"/>
    </row>
    <row r="54" customFormat="false" ht="15.2" hidden="false" customHeight="true" outlineLevel="2" collapsed="false">
      <c r="B54" s="102" t="s">
        <v>131</v>
      </c>
      <c r="C54" s="99"/>
      <c r="D54" s="99"/>
      <c r="E54" s="163"/>
      <c r="F54" s="20"/>
      <c r="CC54" s="21"/>
      <c r="CD54" s="21"/>
    </row>
    <row r="55" customFormat="false" ht="15.2" hidden="false" customHeight="true" outlineLevel="2" collapsed="false">
      <c r="B55" s="103" t="s">
        <v>132</v>
      </c>
      <c r="C55" s="99"/>
      <c r="D55" s="99"/>
      <c r="E55" s="163"/>
      <c r="F55" s="20"/>
      <c r="CC55" s="21"/>
      <c r="CD55" s="21"/>
    </row>
    <row r="56" customFormat="false" ht="15.2" hidden="false" customHeight="true" outlineLevel="2" collapsed="false">
      <c r="B56" s="102" t="s">
        <v>133</v>
      </c>
      <c r="C56" s="99"/>
      <c r="D56" s="99"/>
      <c r="E56" s="163"/>
      <c r="F56" s="20"/>
      <c r="CC56" s="21"/>
      <c r="CD56" s="21"/>
    </row>
    <row r="57" customFormat="false" ht="15.2" hidden="false" customHeight="true" outlineLevel="2" collapsed="false">
      <c r="B57" s="103" t="s">
        <v>134</v>
      </c>
      <c r="C57" s="99"/>
      <c r="D57" s="99"/>
      <c r="E57" s="163"/>
      <c r="F57" s="20"/>
      <c r="CC57" s="21"/>
      <c r="CD57" s="21"/>
    </row>
    <row r="58" customFormat="false" ht="15.2" hidden="false" customHeight="true" outlineLevel="2" collapsed="false">
      <c r="B58" s="102" t="s">
        <v>135</v>
      </c>
      <c r="C58" s="99"/>
      <c r="D58" s="99"/>
      <c r="E58" s="163"/>
      <c r="F58" s="20"/>
      <c r="CC58" s="21"/>
      <c r="CD58" s="21"/>
    </row>
    <row r="59" customFormat="false" ht="15.2" hidden="false" customHeight="true" outlineLevel="2" collapsed="false">
      <c r="B59" s="103" t="s">
        <v>136</v>
      </c>
      <c r="C59" s="99"/>
      <c r="D59" s="99"/>
      <c r="E59" s="163"/>
      <c r="F59" s="20"/>
      <c r="CC59" s="21"/>
      <c r="CD59" s="21"/>
    </row>
    <row r="60" customFormat="false" ht="15.2" hidden="false" customHeight="true" outlineLevel="2" collapsed="false">
      <c r="B60" s="102" t="s">
        <v>137</v>
      </c>
      <c r="C60" s="99"/>
      <c r="D60" s="99"/>
      <c r="E60" s="163"/>
      <c r="F60" s="20"/>
      <c r="CC60" s="21"/>
      <c r="CD60" s="21"/>
    </row>
    <row r="61" customFormat="false" ht="15.2" hidden="false" customHeight="true" outlineLevel="2" collapsed="false">
      <c r="B61" s="103" t="s">
        <v>138</v>
      </c>
      <c r="C61" s="99"/>
      <c r="D61" s="99"/>
      <c r="E61" s="163"/>
      <c r="F61" s="20"/>
      <c r="CC61" s="21"/>
      <c r="CD61" s="21"/>
    </row>
    <row r="62" customFormat="false" ht="15.2" hidden="false" customHeight="true" outlineLevel="2" collapsed="false">
      <c r="B62" s="102" t="s">
        <v>139</v>
      </c>
      <c r="C62" s="99"/>
      <c r="D62" s="99"/>
      <c r="E62" s="163"/>
      <c r="F62" s="20"/>
      <c r="CC62" s="21"/>
      <c r="CD62" s="21"/>
    </row>
    <row r="63" customFormat="false" ht="15.2" hidden="false" customHeight="true" outlineLevel="2" collapsed="false">
      <c r="B63" s="103" t="s">
        <v>140</v>
      </c>
      <c r="C63" s="99"/>
      <c r="D63" s="99"/>
      <c r="E63" s="163"/>
      <c r="F63" s="20"/>
      <c r="CC63" s="21"/>
      <c r="CD63" s="21"/>
    </row>
    <row r="64" customFormat="false" ht="15.2" hidden="false" customHeight="true" outlineLevel="2" collapsed="false">
      <c r="B64" s="102" t="s">
        <v>141</v>
      </c>
      <c r="C64" s="99"/>
      <c r="D64" s="99"/>
      <c r="E64" s="163"/>
      <c r="F64" s="20"/>
      <c r="CC64" s="21"/>
      <c r="CD64" s="21"/>
    </row>
    <row r="65" customFormat="false" ht="15.2" hidden="false" customHeight="true" outlineLevel="2" collapsed="false">
      <c r="B65" s="103" t="s">
        <v>142</v>
      </c>
      <c r="C65" s="99"/>
      <c r="D65" s="99"/>
      <c r="E65" s="163"/>
      <c r="F65" s="20"/>
      <c r="CC65" s="21"/>
      <c r="CD65" s="21"/>
    </row>
    <row r="66" customFormat="false" ht="15.2" hidden="false" customHeight="true" outlineLevel="2" collapsed="false">
      <c r="B66" s="102" t="s">
        <v>143</v>
      </c>
      <c r="C66" s="99"/>
      <c r="D66" s="99"/>
      <c r="E66" s="163"/>
      <c r="F66" s="20"/>
      <c r="CC66" s="21"/>
      <c r="CD66" s="21"/>
    </row>
    <row r="67" customFormat="false" ht="15.2" hidden="false" customHeight="true" outlineLevel="2" collapsed="false">
      <c r="B67" s="103" t="s">
        <v>144</v>
      </c>
      <c r="C67" s="99"/>
      <c r="D67" s="99"/>
      <c r="E67" s="163"/>
      <c r="F67" s="20"/>
      <c r="CC67" s="21"/>
      <c r="CD67" s="21"/>
    </row>
    <row r="68" s="20" customFormat="true" ht="15.2" hidden="false" customHeight="true" outlineLevel="1" collapsed="false">
      <c r="B68" s="104" t="s">
        <v>145</v>
      </c>
      <c r="C68" s="104"/>
      <c r="D68" s="96" t="n">
        <f aca="false">(C48+D49+C50+D51+C52-C53+C54-C55+C56-C57+C58-C59+C60-C61+C62-C63+C64-C65+C66-C67)</f>
        <v>0</v>
      </c>
      <c r="E68" s="88" t="s">
        <v>103</v>
      </c>
      <c r="CC68" s="21"/>
      <c r="CD68" s="21"/>
    </row>
    <row r="69" s="20" customFormat="true" ht="3.6" hidden="false" customHeight="true" outlineLevel="1" collapsed="false">
      <c r="B69" s="89"/>
      <c r="C69" s="90"/>
      <c r="D69" s="90"/>
      <c r="E69" s="105"/>
      <c r="CC69" s="21"/>
      <c r="CD69" s="21"/>
    </row>
    <row r="70" s="20" customFormat="true" ht="15" hidden="false" customHeight="true" outlineLevel="0" collapsed="false">
      <c r="B70" s="106" t="s">
        <v>146</v>
      </c>
      <c r="C70" s="106"/>
      <c r="D70" s="87" t="n">
        <f aca="false">SUM(D38+D45+D68)</f>
        <v>1859.74</v>
      </c>
      <c r="E70" s="88" t="s">
        <v>103</v>
      </c>
      <c r="CC70" s="21"/>
      <c r="CD70" s="21"/>
    </row>
    <row r="71" s="49" customFormat="true" ht="6.95" hidden="false" customHeight="true" outlineLevel="0" collapsed="false">
      <c r="B71" s="89"/>
      <c r="C71" s="90"/>
      <c r="D71" s="90"/>
      <c r="E71" s="32"/>
      <c r="CC71" s="31"/>
      <c r="CD71" s="31"/>
    </row>
    <row r="72" s="20" customFormat="true" ht="15.2" hidden="false" customHeight="true" outlineLevel="0" collapsed="false">
      <c r="B72" s="62" t="s">
        <v>147</v>
      </c>
      <c r="C72" s="62"/>
      <c r="D72" s="62"/>
      <c r="E72" s="62"/>
      <c r="CC72" s="21"/>
      <c r="CD72" s="21"/>
    </row>
    <row r="73" s="20" customFormat="true" ht="26.25" hidden="false" customHeight="true" outlineLevel="1" collapsed="false">
      <c r="B73" s="107" t="s">
        <v>148</v>
      </c>
      <c r="C73" s="108" t="n">
        <f aca="false">1/30*7/12</f>
        <v>0.0194444444444444</v>
      </c>
      <c r="D73" s="84" t="n">
        <f aca="false">ROUND(C$26*C73,2)</f>
        <v>74.31</v>
      </c>
      <c r="E73" s="85" t="s">
        <v>101</v>
      </c>
      <c r="CC73" s="21"/>
      <c r="CD73" s="21"/>
    </row>
    <row r="74" s="20" customFormat="true" ht="26.25" hidden="false" customHeight="true" outlineLevel="1" collapsed="false">
      <c r="B74" s="37" t="s">
        <v>149</v>
      </c>
      <c r="C74" s="109" t="n">
        <f aca="false">C38*C73</f>
        <v>0.00657222222222221</v>
      </c>
      <c r="D74" s="84" t="n">
        <f aca="false">ROUND(C$26*C74,2)</f>
        <v>25.12</v>
      </c>
      <c r="E74" s="85"/>
      <c r="CC74" s="21"/>
      <c r="CD74" s="21"/>
    </row>
    <row r="75" s="20" customFormat="true" ht="17.25" hidden="false" customHeight="true" outlineLevel="1" collapsed="false">
      <c r="B75" s="107" t="s">
        <v>150</v>
      </c>
      <c r="C75" s="108" t="n">
        <f aca="false">1*0.08*0.4</f>
        <v>0.032</v>
      </c>
      <c r="D75" s="84" t="n">
        <f aca="false">ROUND((C$26+D43)*C75,2)</f>
        <v>135.87</v>
      </c>
      <c r="E75" s="85"/>
      <c r="CC75" s="21"/>
      <c r="CD75" s="21"/>
    </row>
    <row r="76" s="20" customFormat="true" ht="27.75" hidden="false" customHeight="true" outlineLevel="1" collapsed="false">
      <c r="B76" s="107" t="s">
        <v>151</v>
      </c>
      <c r="C76" s="110" t="n">
        <v>1.56</v>
      </c>
      <c r="D76" s="111" t="n">
        <f aca="false">ROUND((C26/12)*1.56,2)</f>
        <v>496.78</v>
      </c>
      <c r="E76" s="85"/>
      <c r="CC76" s="21"/>
      <c r="CD76" s="21"/>
    </row>
    <row r="77" s="20" customFormat="true" ht="15" hidden="false" customHeight="true" outlineLevel="1" collapsed="false">
      <c r="B77" s="107" t="s">
        <v>152</v>
      </c>
      <c r="C77" s="109" t="n">
        <f aca="false">C76*0.08%</f>
        <v>0.001248</v>
      </c>
      <c r="D77" s="111" t="n">
        <f aca="false">ROUND(D76*C77,2)</f>
        <v>0.62</v>
      </c>
      <c r="E77" s="85"/>
      <c r="CC77" s="21"/>
      <c r="CD77" s="21"/>
    </row>
    <row r="78" s="20" customFormat="true" ht="15.2" hidden="false" customHeight="true" outlineLevel="1" collapsed="false">
      <c r="B78" s="107" t="s">
        <v>153</v>
      </c>
      <c r="C78" s="109" t="n">
        <f aca="false">(1*0.08*0.4)*1.56</f>
        <v>0.04992</v>
      </c>
      <c r="D78" s="111" t="n">
        <f aca="false">ROUND((C$26+D43)*C78,2)</f>
        <v>211.96</v>
      </c>
      <c r="E78" s="85"/>
      <c r="CC78" s="21"/>
      <c r="CD78" s="21"/>
    </row>
    <row r="79" s="20" customFormat="true" ht="15.2" hidden="false" customHeight="true" outlineLevel="0" collapsed="false">
      <c r="B79" s="86" t="s">
        <v>154</v>
      </c>
      <c r="C79" s="112" t="n">
        <f aca="false">SUM(C73:C73)</f>
        <v>0.0194444444444444</v>
      </c>
      <c r="D79" s="87" t="n">
        <f aca="false">SUM(D73:D78)</f>
        <v>944.66</v>
      </c>
      <c r="E79" s="88" t="s">
        <v>103</v>
      </c>
      <c r="CC79" s="21"/>
      <c r="CD79" s="21"/>
    </row>
    <row r="80" s="20" customFormat="true" ht="6.95" hidden="false" customHeight="true" outlineLevel="0" collapsed="false">
      <c r="B80" s="113"/>
      <c r="C80" s="113"/>
      <c r="D80" s="113"/>
      <c r="E80" s="113"/>
      <c r="CC80" s="21"/>
      <c r="CD80" s="21"/>
    </row>
    <row r="81" s="20" customFormat="true" ht="15.2" hidden="false" customHeight="true" outlineLevel="0" collapsed="false">
      <c r="B81" s="62" t="s">
        <v>155</v>
      </c>
      <c r="C81" s="62"/>
      <c r="D81" s="62"/>
      <c r="E81" s="62"/>
      <c r="CC81" s="21"/>
      <c r="CD81" s="21"/>
    </row>
    <row r="82" s="20" customFormat="true" ht="12.75" hidden="false" customHeight="true" outlineLevel="1" collapsed="false">
      <c r="B82" s="114" t="s">
        <v>156</v>
      </c>
      <c r="C82" s="114"/>
      <c r="D82" s="84" t="n">
        <f aca="false">(Uniforme!H9+Uniforme!H19)/2</f>
        <v>0</v>
      </c>
      <c r="E82" s="85" t="s">
        <v>109</v>
      </c>
      <c r="F82" s="20" t="s">
        <v>125</v>
      </c>
      <c r="CC82" s="21"/>
      <c r="CD82" s="21"/>
    </row>
    <row r="83" s="20" customFormat="true" ht="15.2" hidden="false" customHeight="true" outlineLevel="0" collapsed="false">
      <c r="B83" s="106" t="s">
        <v>157</v>
      </c>
      <c r="C83" s="106"/>
      <c r="D83" s="87" t="n">
        <f aca="false">SUM(D82:D82)</f>
        <v>0</v>
      </c>
      <c r="E83" s="88" t="s">
        <v>103</v>
      </c>
      <c r="CC83" s="21"/>
      <c r="CD83" s="21"/>
    </row>
    <row r="84" s="20" customFormat="true" ht="6.95" hidden="false" customHeight="true" outlineLevel="0" collapsed="false">
      <c r="B84" s="115"/>
      <c r="C84" s="79"/>
      <c r="D84" s="79"/>
      <c r="E84" s="105"/>
      <c r="CC84" s="21"/>
      <c r="CD84" s="21"/>
    </row>
    <row r="85" customFormat="false" ht="13.5" hidden="false" customHeight="true" outlineLevel="0" collapsed="false">
      <c r="B85" s="116" t="s">
        <v>158</v>
      </c>
      <c r="C85" s="116"/>
      <c r="D85" s="117" t="n">
        <f aca="false">D83+D79+D70+C26</f>
        <v>6625.8</v>
      </c>
      <c r="E85" s="118" t="s">
        <v>103</v>
      </c>
      <c r="F85" s="20"/>
      <c r="CC85" s="21"/>
      <c r="CD85" s="21"/>
    </row>
    <row r="86" s="20" customFormat="true" ht="6.95" hidden="false" customHeight="true" outlineLevel="0" collapsed="false">
      <c r="B86" s="119"/>
      <c r="C86" s="119"/>
      <c r="D86" s="119"/>
      <c r="E86" s="119"/>
      <c r="CC86" s="21"/>
      <c r="CD86" s="21"/>
    </row>
    <row r="87" s="20" customFormat="true" ht="15.2" hidden="false" customHeight="true" outlineLevel="0" collapsed="false">
      <c r="B87" s="62" t="s">
        <v>159</v>
      </c>
      <c r="C87" s="62"/>
      <c r="D87" s="62"/>
      <c r="E87" s="62"/>
      <c r="CC87" s="21"/>
      <c r="CD87" s="21"/>
    </row>
    <row r="88" s="20" customFormat="true" ht="15.2" hidden="false" customHeight="true" outlineLevel="0" collapsed="false">
      <c r="B88" s="24" t="s">
        <v>160</v>
      </c>
      <c r="C88" s="24"/>
      <c r="D88" s="24"/>
      <c r="E88" s="24"/>
      <c r="CC88" s="21"/>
      <c r="CD88" s="21"/>
    </row>
    <row r="89" customFormat="false" ht="15.2" hidden="false" customHeight="true" outlineLevel="1" collapsed="false">
      <c r="B89" s="45" t="s">
        <v>161</v>
      </c>
      <c r="C89" s="120"/>
      <c r="D89" s="93" t="n">
        <f aca="false">ROUND(D$85*C89,2)</f>
        <v>0</v>
      </c>
      <c r="E89" s="85" t="s">
        <v>109</v>
      </c>
      <c r="F89" s="20" t="s">
        <v>162</v>
      </c>
      <c r="CC89" s="21"/>
      <c r="CD89" s="21"/>
    </row>
    <row r="90" customFormat="false" ht="15.2" hidden="false" customHeight="true" outlineLevel="1" collapsed="false">
      <c r="B90" s="45" t="s">
        <v>163</v>
      </c>
      <c r="C90" s="120"/>
      <c r="D90" s="93" t="n">
        <f aca="false">ROUND((D$85+D89)*C90,2)</f>
        <v>0</v>
      </c>
      <c r="E90" s="85"/>
      <c r="F90" s="20" t="s">
        <v>162</v>
      </c>
      <c r="CC90" s="21"/>
      <c r="CD90" s="21"/>
    </row>
    <row r="91" customFormat="false" ht="15.2" hidden="false" customHeight="true" outlineLevel="0" collapsed="false">
      <c r="B91" s="39" t="s">
        <v>164</v>
      </c>
      <c r="C91" s="121" t="n">
        <f aca="false">SUM(C89:C90)</f>
        <v>0</v>
      </c>
      <c r="D91" s="87" t="n">
        <f aca="false">SUM(D89:D90)</f>
        <v>0</v>
      </c>
      <c r="E91" s="88" t="s">
        <v>103</v>
      </c>
      <c r="F91" s="20"/>
      <c r="CC91" s="21"/>
      <c r="CD91" s="21"/>
    </row>
    <row r="92" customFormat="false" ht="3.6" hidden="false" customHeight="true" outlineLevel="0" collapsed="false">
      <c r="B92" s="122"/>
      <c r="C92" s="122"/>
      <c r="D92" s="122"/>
      <c r="E92" s="105"/>
      <c r="F92" s="20"/>
      <c r="CC92" s="21"/>
      <c r="CD92" s="21"/>
    </row>
    <row r="93" customFormat="false" ht="25.5" hidden="false" customHeight="true" outlineLevel="0" collapsed="false">
      <c r="B93" s="123" t="s">
        <v>165</v>
      </c>
      <c r="C93" s="123"/>
      <c r="D93" s="124" t="n">
        <f aca="false">D85+D91</f>
        <v>6625.8</v>
      </c>
      <c r="E93" s="118" t="s">
        <v>103</v>
      </c>
      <c r="F93" s="20"/>
      <c r="CC93" s="21"/>
      <c r="CD93" s="21"/>
    </row>
    <row r="94" s="31" customFormat="true" ht="3.6" hidden="false" customHeight="true" outlineLevel="0" collapsed="false">
      <c r="B94" s="125"/>
      <c r="C94" s="126"/>
      <c r="D94" s="127"/>
      <c r="E94" s="128"/>
    </row>
    <row r="95" customFormat="false" ht="15.2" hidden="false" customHeight="true" outlineLevel="0" collapsed="false">
      <c r="B95" s="24" t="s">
        <v>166</v>
      </c>
      <c r="C95" s="24"/>
      <c r="D95" s="24"/>
      <c r="E95" s="24"/>
      <c r="F95" s="20"/>
      <c r="CC95" s="21"/>
      <c r="CD95" s="21"/>
    </row>
    <row r="96" customFormat="false" ht="15.2" hidden="false" customHeight="true" outlineLevel="1" collapsed="false">
      <c r="B96" s="34" t="s">
        <v>167</v>
      </c>
      <c r="C96" s="129"/>
      <c r="D96" s="130" t="n">
        <f aca="false">ROUND(D$100*C96,2)</f>
        <v>0</v>
      </c>
      <c r="E96" s="85" t="s">
        <v>109</v>
      </c>
      <c r="F96" s="20" t="s">
        <v>168</v>
      </c>
      <c r="CC96" s="21"/>
      <c r="CD96" s="21"/>
    </row>
    <row r="97" customFormat="false" ht="15.2" hidden="false" customHeight="true" outlineLevel="1" collapsed="false">
      <c r="B97" s="34" t="s">
        <v>169</v>
      </c>
      <c r="C97" s="129"/>
      <c r="D97" s="130" t="n">
        <f aca="false">ROUND(D$100*C97,2)</f>
        <v>0</v>
      </c>
      <c r="E97" s="85"/>
      <c r="F97" s="20" t="s">
        <v>168</v>
      </c>
      <c r="CC97" s="21"/>
      <c r="CD97" s="21"/>
    </row>
    <row r="98" customFormat="false" ht="15.2" hidden="false" customHeight="true" outlineLevel="1" collapsed="false">
      <c r="B98" s="34" t="s">
        <v>170</v>
      </c>
      <c r="C98" s="131"/>
      <c r="D98" s="132" t="n">
        <f aca="false">ROUND(D$100*C98,2)</f>
        <v>0</v>
      </c>
      <c r="E98" s="85"/>
      <c r="F98" s="20" t="s">
        <v>168</v>
      </c>
      <c r="CC98" s="21"/>
      <c r="CD98" s="21"/>
    </row>
    <row r="99" s="61" customFormat="true" ht="15.2" hidden="false" customHeight="true" outlineLevel="0" collapsed="false">
      <c r="A99" s="133"/>
      <c r="B99" s="39" t="s">
        <v>171</v>
      </c>
      <c r="C99" s="134" t="n">
        <f aca="false">SUM(C96:C98)</f>
        <v>0</v>
      </c>
      <c r="D99" s="135" t="n">
        <f aca="false">SUM(D96:D98)</f>
        <v>0</v>
      </c>
      <c r="E99" s="88" t="s">
        <v>103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</row>
    <row r="100" s="141" customFormat="true" ht="9.75" hidden="true" customHeight="true" outlineLevel="0" collapsed="false">
      <c r="A100" s="136"/>
      <c r="B100" s="137"/>
      <c r="C100" s="138" t="n">
        <f aca="false">1-C99</f>
        <v>1</v>
      </c>
      <c r="D100" s="139" t="n">
        <f aca="false">ROUND(D93/C100,2)</f>
        <v>6625.8</v>
      </c>
      <c r="E100" s="140"/>
      <c r="F100" s="49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</row>
    <row r="101" s="20" customFormat="true" ht="15.2" hidden="false" customHeight="true" outlineLevel="0" collapsed="false">
      <c r="B101" s="86" t="s">
        <v>172</v>
      </c>
      <c r="C101" s="112" t="n">
        <f aca="false">SUM(C99+C91)</f>
        <v>0</v>
      </c>
      <c r="D101" s="87" t="n">
        <f aca="false">D91+D99</f>
        <v>0</v>
      </c>
      <c r="E101" s="88" t="s">
        <v>103</v>
      </c>
      <c r="CC101" s="21"/>
      <c r="CD101" s="21"/>
    </row>
    <row r="102" s="20" customFormat="true" ht="6.95" hidden="false" customHeight="true" outlineLevel="0" collapsed="false">
      <c r="B102" s="89"/>
      <c r="C102" s="90"/>
      <c r="D102" s="142"/>
      <c r="E102" s="142"/>
      <c r="CC102" s="21"/>
      <c r="CD102" s="21"/>
    </row>
    <row r="103" s="20" customFormat="true" ht="15.2" hidden="false" customHeight="true" outlineLevel="0" collapsed="false">
      <c r="B103" s="62" t="s">
        <v>173</v>
      </c>
      <c r="C103" s="62"/>
      <c r="D103" s="62"/>
      <c r="E103" s="62"/>
      <c r="CC103" s="21"/>
      <c r="CD103" s="21"/>
    </row>
    <row r="104" s="20" customFormat="true" ht="12.75" hidden="false" customHeight="true" outlineLevel="0" collapsed="false">
      <c r="B104" s="143" t="s">
        <v>174</v>
      </c>
      <c r="C104" s="143"/>
      <c r="D104" s="144" t="n">
        <f aca="false">D85+D101</f>
        <v>6625.8</v>
      </c>
      <c r="E104" s="145" t="s">
        <v>103</v>
      </c>
      <c r="CC104" s="21"/>
      <c r="CD104" s="21"/>
    </row>
    <row r="105" s="20" customFormat="true" ht="15" hidden="false" customHeight="true" outlineLevel="0" collapsed="false">
      <c r="B105" s="146" t="s">
        <v>175</v>
      </c>
      <c r="C105" s="146"/>
      <c r="D105" s="147" t="n">
        <f aca="false">E15</f>
        <v>74</v>
      </c>
      <c r="E105" s="145"/>
    </row>
    <row r="106" s="20" customFormat="true" ht="15" hidden="false" customHeight="true" outlineLevel="0" collapsed="false">
      <c r="B106" s="148" t="s">
        <v>176</v>
      </c>
      <c r="C106" s="148"/>
      <c r="D106" s="149" t="n">
        <f aca="false">D104*D105</f>
        <v>490309.2</v>
      </c>
      <c r="E106" s="145"/>
    </row>
    <row r="107" s="20" customFormat="true" ht="15" hidden="false" customHeight="true" outlineLevel="0" collapsed="false">
      <c r="B107" s="148" t="s">
        <v>177</v>
      </c>
      <c r="C107" s="148"/>
      <c r="D107" s="149" t="n">
        <f aca="false">D106*12</f>
        <v>5883710.4</v>
      </c>
      <c r="E107" s="145"/>
    </row>
    <row r="108" s="20" customFormat="true" ht="15" hidden="false" customHeight="true" outlineLevel="0" collapsed="false">
      <c r="B108" s="150" t="s">
        <v>178</v>
      </c>
      <c r="C108" s="150"/>
      <c r="D108" s="151" t="n">
        <f aca="false">D106*24</f>
        <v>11767420.8</v>
      </c>
      <c r="E108" s="145"/>
    </row>
    <row r="109" s="49" customFormat="true" ht="6.75" hidden="false" customHeight="true" outlineLevel="0" collapsed="false">
      <c r="C109" s="56"/>
      <c r="D109" s="152"/>
    </row>
    <row r="110" s="20" customFormat="true" ht="15.2" hidden="false" customHeight="true" outlineLevel="0" collapsed="false">
      <c r="B110" s="153" t="s">
        <v>179</v>
      </c>
      <c r="C110" s="153"/>
      <c r="D110" s="153"/>
      <c r="E110" s="153"/>
      <c r="CA110" s="21"/>
      <c r="CB110" s="21"/>
    </row>
    <row r="111" s="20" customFormat="true" ht="15.2" hidden="false" customHeight="true" outlineLevel="0" collapsed="false">
      <c r="B111" s="45" t="s">
        <v>180</v>
      </c>
      <c r="C111" s="154" t="n">
        <v>0.0833</v>
      </c>
      <c r="D111" s="84" t="n">
        <f aca="false">$C$26*C111</f>
        <v>318.32262</v>
      </c>
      <c r="E111" s="85" t="s">
        <v>101</v>
      </c>
      <c r="CA111" s="21"/>
      <c r="CB111" s="21"/>
    </row>
    <row r="112" s="20" customFormat="true" ht="15.2" hidden="false" customHeight="true" outlineLevel="0" collapsed="false">
      <c r="B112" s="45" t="s">
        <v>181</v>
      </c>
      <c r="C112" s="154" t="n">
        <v>0.121</v>
      </c>
      <c r="D112" s="84" t="n">
        <f aca="false">$C$26*C112</f>
        <v>462.3894</v>
      </c>
      <c r="E112" s="85"/>
      <c r="CA112" s="21"/>
      <c r="CB112" s="21"/>
    </row>
    <row r="113" s="20" customFormat="true" ht="12.75" hidden="false" customHeight="false" outlineLevel="1" collapsed="false">
      <c r="B113" s="107" t="s">
        <v>182</v>
      </c>
      <c r="C113" s="155" t="e">
        <f aca="false">VLOOKUP(C32,C120:D129,2,1)</f>
        <v>#N/A</v>
      </c>
      <c r="D113" s="84" t="e">
        <f aca="false">$C$26*C113</f>
        <v>#N/A</v>
      </c>
      <c r="E113" s="85" t="s">
        <v>109</v>
      </c>
      <c r="F113" s="20" t="s">
        <v>183</v>
      </c>
      <c r="CC113" s="21"/>
      <c r="CD113" s="21"/>
    </row>
    <row r="114" s="20" customFormat="true" ht="12.75" hidden="false" customHeight="false" outlineLevel="1" collapsed="false">
      <c r="B114" s="45" t="s">
        <v>184</v>
      </c>
      <c r="C114" s="154" t="n">
        <v>0.05</v>
      </c>
      <c r="D114" s="84" t="n">
        <f aca="false">$C$26*C114</f>
        <v>191.07</v>
      </c>
      <c r="E114" s="85" t="s">
        <v>101</v>
      </c>
      <c r="CC114" s="21"/>
      <c r="CD114" s="21"/>
    </row>
    <row r="115" s="20" customFormat="true" ht="12.75" hidden="false" customHeight="true" outlineLevel="1" collapsed="false">
      <c r="B115" s="104" t="s">
        <v>185</v>
      </c>
      <c r="C115" s="104"/>
      <c r="D115" s="96" t="e">
        <f aca="false">SUM(D111:D114)</f>
        <v>#N/A</v>
      </c>
      <c r="E115" s="145" t="s">
        <v>103</v>
      </c>
      <c r="CC115" s="21"/>
      <c r="CD115" s="21"/>
    </row>
    <row r="116" s="20" customFormat="true" ht="15" hidden="false" customHeight="true" outlineLevel="1" collapsed="false">
      <c r="B116" s="146" t="s">
        <v>186</v>
      </c>
      <c r="C116" s="146"/>
      <c r="D116" s="147" t="n">
        <f aca="false">D105</f>
        <v>74</v>
      </c>
      <c r="E116" s="145"/>
    </row>
    <row r="117" s="20" customFormat="true" ht="15" hidden="false" customHeight="true" outlineLevel="0" collapsed="false">
      <c r="B117" s="156" t="s">
        <v>187</v>
      </c>
      <c r="C117" s="156"/>
      <c r="D117" s="157" t="e">
        <f aca="false">D115*D116</f>
        <v>#N/A</v>
      </c>
      <c r="E117" s="145"/>
      <c r="F117" s="158"/>
    </row>
    <row r="118" s="20" customFormat="true" ht="12.75" hidden="false" customHeight="false" outlineLevel="0" collapsed="false">
      <c r="C118" s="159"/>
      <c r="D118" s="159"/>
      <c r="E118" s="159"/>
    </row>
    <row r="119" s="20" customFormat="true" ht="20.85" hidden="true" customHeight="false" outlineLevel="0" collapsed="false">
      <c r="C119" s="160" t="s">
        <v>188</v>
      </c>
      <c r="D119" s="161" t="s">
        <v>182</v>
      </c>
      <c r="E119" s="159"/>
    </row>
    <row r="120" s="20" customFormat="true" ht="12.8" hidden="true" customHeight="false" outlineLevel="0" collapsed="false">
      <c r="C120" s="154" t="n">
        <v>0</v>
      </c>
      <c r="D120" s="154" t="n">
        <v>0.0739</v>
      </c>
      <c r="E120" s="159"/>
    </row>
    <row r="121" s="20" customFormat="true" ht="12.8" hidden="true" customHeight="false" outlineLevel="0" collapsed="false">
      <c r="C121" s="154" t="n">
        <v>0.01</v>
      </c>
      <c r="D121" s="154" t="n">
        <v>0.0739</v>
      </c>
      <c r="E121" s="159"/>
    </row>
    <row r="122" s="20" customFormat="true" ht="12.8" hidden="true" customHeight="false" outlineLevel="0" collapsed="false">
      <c r="C122" s="154" t="n">
        <v>0.02</v>
      </c>
      <c r="D122" s="154" t="n">
        <v>0.076</v>
      </c>
      <c r="E122" s="159"/>
    </row>
    <row r="123" s="20" customFormat="true" ht="12.8" hidden="true" customHeight="false" outlineLevel="0" collapsed="false">
      <c r="C123" s="154" t="n">
        <v>0.03</v>
      </c>
      <c r="D123" s="154" t="n">
        <v>0.0782</v>
      </c>
      <c r="E123" s="159"/>
    </row>
    <row r="124" s="20" customFormat="true" ht="12.8" hidden="true" customHeight="false" outlineLevel="0" collapsed="false">
      <c r="C124" s="154" t="n">
        <v>0.04</v>
      </c>
      <c r="D124" s="154" t="n">
        <v>0.0782</v>
      </c>
      <c r="E124" s="159"/>
    </row>
    <row r="125" s="20" customFormat="true" ht="12.8" hidden="true" customHeight="false" outlineLevel="0" collapsed="false">
      <c r="C125" s="154" t="n">
        <v>0.05</v>
      </c>
      <c r="D125" s="154" t="n">
        <v>0.0782</v>
      </c>
      <c r="E125" s="159"/>
    </row>
    <row r="126" s="20" customFormat="true" ht="12.8" hidden="true" customHeight="false" outlineLevel="0" collapsed="false">
      <c r="C126" s="154" t="n">
        <v>0.06</v>
      </c>
      <c r="D126" s="154" t="n">
        <v>0.0782</v>
      </c>
      <c r="E126" s="159"/>
    </row>
    <row r="127" s="20" customFormat="true" ht="12.8" hidden="true" customHeight="false" outlineLevel="0" collapsed="false">
      <c r="C127" s="154" t="n">
        <v>0.07</v>
      </c>
      <c r="D127" s="154" t="n">
        <v>0.0782</v>
      </c>
      <c r="E127" s="159"/>
    </row>
    <row r="128" s="20" customFormat="true" ht="12.8" hidden="true" customHeight="false" outlineLevel="0" collapsed="false">
      <c r="C128" s="154" t="n">
        <v>0.08</v>
      </c>
      <c r="D128" s="154" t="n">
        <v>0.0782</v>
      </c>
      <c r="E128" s="159"/>
    </row>
    <row r="129" s="20" customFormat="true" ht="12.8" hidden="true" customHeight="false" outlineLevel="0" collapsed="false">
      <c r="C129" s="154" t="n">
        <v>0.09</v>
      </c>
      <c r="D129" s="154" t="n">
        <v>0.0782</v>
      </c>
      <c r="E129" s="159"/>
    </row>
    <row r="130" s="20" customFormat="true" ht="12.75" hidden="false" customHeight="false" outlineLevel="0" collapsed="false">
      <c r="C130" s="159"/>
      <c r="D130" s="159"/>
      <c r="E130" s="159"/>
    </row>
    <row r="131" s="20" customFormat="true" ht="12.75" hidden="false" customHeight="false" outlineLevel="0" collapsed="false">
      <c r="C131" s="159"/>
      <c r="D131" s="159"/>
      <c r="E131" s="159"/>
    </row>
    <row r="132" s="20" customFormat="true" ht="12.75" hidden="false" customHeight="false" outlineLevel="0" collapsed="false">
      <c r="C132" s="159"/>
      <c r="D132" s="159"/>
      <c r="E132" s="159"/>
    </row>
    <row r="133" s="20" customFormat="true" ht="12.75" hidden="false" customHeight="false" outlineLevel="0" collapsed="false">
      <c r="C133" s="159"/>
      <c r="D133" s="159"/>
      <c r="E133" s="159"/>
    </row>
    <row r="134" s="20" customFormat="true" ht="12.75" hidden="false" customHeight="false" outlineLevel="0" collapsed="false">
      <c r="C134" s="159"/>
      <c r="D134" s="159"/>
      <c r="E134" s="159"/>
    </row>
    <row r="135" s="20" customFormat="true" ht="12.75" hidden="false" customHeight="false" outlineLevel="0" collapsed="false">
      <c r="C135" s="159"/>
      <c r="D135" s="159"/>
      <c r="E135" s="159"/>
    </row>
    <row r="136" s="20" customFormat="true" ht="12.75" hidden="false" customHeight="false" outlineLevel="0" collapsed="false">
      <c r="C136" s="159"/>
      <c r="D136" s="159"/>
      <c r="E136" s="159"/>
    </row>
    <row r="137" s="20" customFormat="true" ht="12.75" hidden="false" customHeight="false" outlineLevel="0" collapsed="false">
      <c r="C137" s="159"/>
      <c r="D137" s="159"/>
      <c r="E137" s="159"/>
    </row>
    <row r="138" s="20" customFormat="true" ht="12.75" hidden="false" customHeight="false" outlineLevel="0" collapsed="false">
      <c r="C138" s="159"/>
      <c r="D138" s="159"/>
      <c r="E138" s="159"/>
    </row>
    <row r="139" s="20" customFormat="true" ht="12.75" hidden="false" customHeight="false" outlineLevel="0" collapsed="false">
      <c r="C139" s="159"/>
      <c r="D139" s="159"/>
      <c r="E139" s="159"/>
    </row>
    <row r="140" s="20" customFormat="true" ht="12.75" hidden="false" customHeight="false" outlineLevel="0" collapsed="false">
      <c r="C140" s="159"/>
      <c r="D140" s="159"/>
      <c r="E140" s="159"/>
    </row>
    <row r="141" s="20" customFormat="true" ht="12.75" hidden="false" customHeight="false" outlineLevel="0" collapsed="false">
      <c r="C141" s="159"/>
      <c r="D141" s="159"/>
      <c r="E141" s="159"/>
    </row>
    <row r="142" s="20" customFormat="true" ht="12.75" hidden="false" customHeight="false" outlineLevel="0" collapsed="false">
      <c r="C142" s="159"/>
      <c r="D142" s="159"/>
      <c r="E142" s="159"/>
    </row>
    <row r="143" s="20" customFormat="true" ht="12.75" hidden="false" customHeight="false" outlineLevel="0" collapsed="false">
      <c r="C143" s="159"/>
      <c r="D143" s="159"/>
      <c r="E143" s="159"/>
    </row>
    <row r="144" s="20" customFormat="true" ht="12.75" hidden="false" customHeight="false" outlineLevel="0" collapsed="false">
      <c r="C144" s="159"/>
      <c r="D144" s="159"/>
      <c r="E144" s="159"/>
    </row>
    <row r="145" s="20" customFormat="true" ht="12.75" hidden="false" customHeight="false" outlineLevel="0" collapsed="false">
      <c r="C145" s="159"/>
      <c r="D145" s="159"/>
      <c r="E145" s="159"/>
    </row>
    <row r="146" s="20" customFormat="true" ht="12.75" hidden="false" customHeight="false" outlineLevel="0" collapsed="false">
      <c r="C146" s="159"/>
      <c r="D146" s="159"/>
      <c r="E146" s="159"/>
    </row>
    <row r="147" s="20" customFormat="true" ht="12.75" hidden="false" customHeight="false" outlineLevel="0" collapsed="false">
      <c r="C147" s="159"/>
      <c r="D147" s="159"/>
      <c r="E147" s="159"/>
    </row>
    <row r="148" s="20" customFormat="true" ht="12.75" hidden="false" customHeight="false" outlineLevel="0" collapsed="false">
      <c r="C148" s="159"/>
      <c r="D148" s="159"/>
      <c r="E148" s="159"/>
    </row>
    <row r="149" s="20" customFormat="true" ht="12.75" hidden="false" customHeight="false" outlineLevel="0" collapsed="false">
      <c r="C149" s="159"/>
      <c r="D149" s="159"/>
      <c r="E149" s="159"/>
    </row>
    <row r="150" s="20" customFormat="true" ht="12.75" hidden="false" customHeight="false" outlineLevel="0" collapsed="false">
      <c r="C150" s="159"/>
      <c r="D150" s="159"/>
      <c r="E150" s="159"/>
    </row>
    <row r="151" s="20" customFormat="true" ht="12.75" hidden="false" customHeight="false" outlineLevel="0" collapsed="false">
      <c r="C151" s="159"/>
      <c r="D151" s="159"/>
      <c r="E151" s="159"/>
    </row>
    <row r="152" s="20" customFormat="true" ht="12.75" hidden="false" customHeight="false" outlineLevel="0" collapsed="false">
      <c r="C152" s="159"/>
      <c r="D152" s="159"/>
      <c r="E152" s="159"/>
    </row>
    <row r="153" s="20" customFormat="true" ht="12.75" hidden="false" customHeight="false" outlineLevel="0" collapsed="false">
      <c r="C153" s="159"/>
      <c r="D153" s="159"/>
      <c r="E153" s="159"/>
    </row>
    <row r="154" s="20" customFormat="true" ht="12.75" hidden="false" customHeight="false" outlineLevel="0" collapsed="false">
      <c r="C154" s="159"/>
      <c r="D154" s="159"/>
      <c r="E154" s="159"/>
    </row>
    <row r="155" s="20" customFormat="true" ht="12.75" hidden="false" customHeight="false" outlineLevel="0" collapsed="false">
      <c r="C155" s="159"/>
      <c r="D155" s="159"/>
      <c r="E155" s="159"/>
    </row>
    <row r="156" s="20" customFormat="true" ht="12.75" hidden="false" customHeight="false" outlineLevel="0" collapsed="false">
      <c r="C156" s="159"/>
      <c r="D156" s="159"/>
      <c r="E156" s="159"/>
    </row>
    <row r="157" s="20" customFormat="true" ht="12.75" hidden="false" customHeight="false" outlineLevel="0" collapsed="false">
      <c r="C157" s="159"/>
      <c r="D157" s="159"/>
      <c r="E157" s="159"/>
    </row>
    <row r="158" s="20" customFormat="true" ht="12.75" hidden="false" customHeight="false" outlineLevel="0" collapsed="false">
      <c r="C158" s="159"/>
      <c r="D158" s="159"/>
      <c r="E158" s="159"/>
    </row>
    <row r="159" s="20" customFormat="true" ht="12.75" hidden="false" customHeight="false" outlineLevel="0" collapsed="false">
      <c r="C159" s="159"/>
      <c r="D159" s="159"/>
      <c r="E159" s="159"/>
    </row>
    <row r="160" s="20" customFormat="true" ht="12.75" hidden="false" customHeight="false" outlineLevel="0" collapsed="false">
      <c r="C160" s="159"/>
      <c r="D160" s="159"/>
      <c r="E160" s="159"/>
    </row>
    <row r="161" s="20" customFormat="true" ht="12.75" hidden="false" customHeight="false" outlineLevel="0" collapsed="false">
      <c r="C161" s="159"/>
      <c r="D161" s="159"/>
      <c r="E161" s="159"/>
    </row>
    <row r="162" s="20" customFormat="true" ht="12.75" hidden="false" customHeight="false" outlineLevel="0" collapsed="false">
      <c r="C162" s="159"/>
      <c r="D162" s="159"/>
      <c r="E162" s="159"/>
    </row>
    <row r="163" s="20" customFormat="true" ht="12.75" hidden="false" customHeight="false" outlineLevel="0" collapsed="false">
      <c r="C163" s="159"/>
      <c r="D163" s="159"/>
      <c r="E163" s="159"/>
    </row>
    <row r="164" s="20" customFormat="true" ht="12.75" hidden="false" customHeight="false" outlineLevel="0" collapsed="false">
      <c r="C164" s="159"/>
      <c r="D164" s="159"/>
      <c r="E164" s="159"/>
    </row>
    <row r="165" s="20" customFormat="true" ht="12.75" hidden="false" customHeight="false" outlineLevel="0" collapsed="false">
      <c r="C165" s="159"/>
      <c r="D165" s="159"/>
      <c r="E165" s="159"/>
    </row>
    <row r="166" s="20" customFormat="true" ht="12.75" hidden="false" customHeight="false" outlineLevel="0" collapsed="false">
      <c r="C166" s="159"/>
      <c r="D166" s="159"/>
      <c r="E166" s="159"/>
    </row>
    <row r="167" s="20" customFormat="true" ht="12.75" hidden="false" customHeight="false" outlineLevel="0" collapsed="false">
      <c r="C167" s="159"/>
      <c r="D167" s="159"/>
      <c r="E167" s="159"/>
    </row>
    <row r="168" s="20" customFormat="true" ht="12.75" hidden="false" customHeight="false" outlineLevel="0" collapsed="false">
      <c r="C168" s="159"/>
      <c r="D168" s="159"/>
      <c r="E168" s="159"/>
    </row>
    <row r="169" s="20" customFormat="true" ht="12.75" hidden="false" customHeight="false" outlineLevel="0" collapsed="false">
      <c r="C169" s="159"/>
      <c r="D169" s="159"/>
      <c r="E169" s="159"/>
    </row>
    <row r="170" s="20" customFormat="true" ht="12.75" hidden="false" customHeight="false" outlineLevel="0" collapsed="false">
      <c r="C170" s="159"/>
      <c r="D170" s="159"/>
      <c r="E170" s="159"/>
    </row>
    <row r="171" s="20" customFormat="true" ht="12.75" hidden="false" customHeight="false" outlineLevel="0" collapsed="false">
      <c r="C171" s="159"/>
      <c r="D171" s="159"/>
      <c r="E171" s="159"/>
    </row>
    <row r="172" s="20" customFormat="true" ht="12.75" hidden="false" customHeight="false" outlineLevel="0" collapsed="false">
      <c r="C172" s="159"/>
      <c r="D172" s="159"/>
      <c r="E172" s="159"/>
    </row>
    <row r="173" s="20" customFormat="true" ht="12.75" hidden="false" customHeight="false" outlineLevel="0" collapsed="false">
      <c r="C173" s="159"/>
      <c r="D173" s="159"/>
      <c r="E173" s="159"/>
    </row>
    <row r="174" s="20" customFormat="true" ht="12.75" hidden="false" customHeight="false" outlineLevel="0" collapsed="false">
      <c r="C174" s="159"/>
      <c r="D174" s="159"/>
      <c r="E174" s="159"/>
    </row>
    <row r="175" s="20" customFormat="true" ht="12.75" hidden="false" customHeight="false" outlineLevel="0" collapsed="false">
      <c r="C175" s="159"/>
      <c r="D175" s="159"/>
      <c r="E175" s="159"/>
    </row>
    <row r="176" s="20" customFormat="true" ht="12.75" hidden="false" customHeight="false" outlineLevel="0" collapsed="false">
      <c r="C176" s="159"/>
      <c r="D176" s="159"/>
      <c r="E176" s="159"/>
    </row>
    <row r="177" s="20" customFormat="true" ht="12.75" hidden="false" customHeight="false" outlineLevel="0" collapsed="false">
      <c r="C177" s="159"/>
      <c r="D177" s="159"/>
      <c r="E177" s="159"/>
    </row>
    <row r="178" s="20" customFormat="true" ht="12.75" hidden="false" customHeight="false" outlineLevel="0" collapsed="false">
      <c r="C178" s="159"/>
      <c r="D178" s="159"/>
      <c r="E178" s="159"/>
    </row>
    <row r="179" s="20" customFormat="true" ht="12.75" hidden="false" customHeight="false" outlineLevel="0" collapsed="false">
      <c r="C179" s="159"/>
      <c r="D179" s="159"/>
      <c r="E179" s="159"/>
    </row>
    <row r="180" s="20" customFormat="true" ht="12.75" hidden="false" customHeight="false" outlineLevel="0" collapsed="false">
      <c r="C180" s="159"/>
      <c r="D180" s="159"/>
      <c r="E180" s="159"/>
    </row>
    <row r="181" s="20" customFormat="true" ht="12.75" hidden="false" customHeight="false" outlineLevel="0" collapsed="false">
      <c r="C181" s="159"/>
      <c r="D181" s="159"/>
      <c r="E181" s="159"/>
    </row>
    <row r="182" s="20" customFormat="true" ht="12.75" hidden="false" customHeight="false" outlineLevel="0" collapsed="false">
      <c r="C182" s="159"/>
      <c r="D182" s="159"/>
      <c r="E182" s="159"/>
    </row>
    <row r="183" s="20" customFormat="true" ht="12.75" hidden="false" customHeight="false" outlineLevel="0" collapsed="false">
      <c r="C183" s="159"/>
      <c r="D183" s="159"/>
      <c r="E183" s="159"/>
    </row>
    <row r="184" s="20" customFormat="true" ht="12.75" hidden="false" customHeight="false" outlineLevel="0" collapsed="false">
      <c r="C184" s="159"/>
      <c r="D184" s="159"/>
      <c r="E184" s="159"/>
    </row>
    <row r="185" s="20" customFormat="true" ht="12.75" hidden="false" customHeight="false" outlineLevel="0" collapsed="false">
      <c r="C185" s="159"/>
      <c r="D185" s="159"/>
      <c r="E185" s="159"/>
    </row>
    <row r="186" s="20" customFormat="true" ht="12.75" hidden="false" customHeight="false" outlineLevel="0" collapsed="false">
      <c r="C186" s="159"/>
      <c r="D186" s="159"/>
      <c r="E186" s="159"/>
    </row>
    <row r="187" s="20" customFormat="true" ht="12.75" hidden="false" customHeight="false" outlineLevel="0" collapsed="false">
      <c r="C187" s="159"/>
      <c r="D187" s="159"/>
      <c r="E187" s="159"/>
    </row>
    <row r="188" s="20" customFormat="true" ht="12.75" hidden="false" customHeight="false" outlineLevel="0" collapsed="false">
      <c r="C188" s="159"/>
      <c r="D188" s="159"/>
      <c r="E188" s="159"/>
    </row>
    <row r="189" s="20" customFormat="true" ht="12.75" hidden="false" customHeight="false" outlineLevel="0" collapsed="false">
      <c r="C189" s="159"/>
      <c r="D189" s="159"/>
      <c r="E189" s="159"/>
    </row>
    <row r="190" s="20" customFormat="true" ht="12.75" hidden="false" customHeight="false" outlineLevel="0" collapsed="false">
      <c r="C190" s="159"/>
      <c r="D190" s="159"/>
      <c r="E190" s="159"/>
    </row>
    <row r="191" s="20" customFormat="true" ht="12.75" hidden="false" customHeight="false" outlineLevel="0" collapsed="false">
      <c r="C191" s="159"/>
      <c r="D191" s="159"/>
      <c r="E191" s="159"/>
    </row>
    <row r="192" s="20" customFormat="true" ht="12.75" hidden="false" customHeight="false" outlineLevel="0" collapsed="false">
      <c r="C192" s="159"/>
      <c r="D192" s="159"/>
      <c r="E192" s="159"/>
    </row>
    <row r="193" s="20" customFormat="true" ht="12.75" hidden="false" customHeight="false" outlineLevel="0" collapsed="false">
      <c r="C193" s="159"/>
      <c r="D193" s="159"/>
      <c r="E193" s="159"/>
    </row>
    <row r="194" s="20" customFormat="true" ht="12.75" hidden="false" customHeight="false" outlineLevel="0" collapsed="false">
      <c r="C194" s="159"/>
      <c r="D194" s="159"/>
      <c r="E194" s="159"/>
    </row>
    <row r="195" s="20" customFormat="true" ht="12.75" hidden="false" customHeight="false" outlineLevel="0" collapsed="false">
      <c r="C195" s="159"/>
      <c r="D195" s="159"/>
      <c r="E195" s="159"/>
    </row>
    <row r="196" s="20" customFormat="true" ht="12.75" hidden="false" customHeight="false" outlineLevel="0" collapsed="false">
      <c r="C196" s="159"/>
      <c r="D196" s="159"/>
      <c r="E196" s="159"/>
    </row>
    <row r="197" s="20" customFormat="true" ht="12.75" hidden="false" customHeight="false" outlineLevel="0" collapsed="false">
      <c r="C197" s="159"/>
      <c r="D197" s="159"/>
      <c r="E197" s="159"/>
    </row>
    <row r="198" s="20" customFormat="true" ht="12.75" hidden="false" customHeight="false" outlineLevel="0" collapsed="false">
      <c r="C198" s="159"/>
      <c r="D198" s="159"/>
      <c r="E198" s="159"/>
    </row>
    <row r="199" s="20" customFormat="true" ht="12.75" hidden="false" customHeight="false" outlineLevel="0" collapsed="false">
      <c r="C199" s="159"/>
      <c r="D199" s="159"/>
      <c r="E199" s="159"/>
    </row>
    <row r="200" s="20" customFormat="true" ht="12.75" hidden="false" customHeight="false" outlineLevel="0" collapsed="false">
      <c r="C200" s="159"/>
      <c r="D200" s="159"/>
      <c r="E200" s="159"/>
    </row>
    <row r="201" s="20" customFormat="true" ht="12.75" hidden="false" customHeight="false" outlineLevel="0" collapsed="false">
      <c r="C201" s="159"/>
      <c r="D201" s="159"/>
      <c r="E201" s="159"/>
    </row>
    <row r="202" s="20" customFormat="true" ht="12.75" hidden="false" customHeight="false" outlineLevel="0" collapsed="false">
      <c r="C202" s="159"/>
      <c r="D202" s="159"/>
      <c r="E202" s="159"/>
    </row>
    <row r="203" s="20" customFormat="true" ht="12.75" hidden="false" customHeight="false" outlineLevel="0" collapsed="false">
      <c r="C203" s="159"/>
      <c r="D203" s="159"/>
      <c r="E203" s="159"/>
    </row>
    <row r="204" s="20" customFormat="true" ht="12.75" hidden="false" customHeight="false" outlineLevel="0" collapsed="false">
      <c r="C204" s="159"/>
      <c r="D204" s="159"/>
      <c r="E204" s="159"/>
    </row>
    <row r="205" s="20" customFormat="true" ht="12.75" hidden="false" customHeight="false" outlineLevel="0" collapsed="false">
      <c r="C205" s="159"/>
      <c r="D205" s="159"/>
      <c r="E205" s="159"/>
    </row>
    <row r="206" s="20" customFormat="true" ht="12.75" hidden="false" customHeight="false" outlineLevel="0" collapsed="false">
      <c r="C206" s="159"/>
      <c r="D206" s="159"/>
      <c r="E206" s="159"/>
    </row>
    <row r="207" s="20" customFormat="true" ht="12.75" hidden="false" customHeight="false" outlineLevel="0" collapsed="false">
      <c r="C207" s="159"/>
      <c r="D207" s="159"/>
      <c r="E207" s="159"/>
    </row>
    <row r="208" s="20" customFormat="true" ht="12.75" hidden="false" customHeight="false" outlineLevel="0" collapsed="false">
      <c r="C208" s="159"/>
      <c r="D208" s="159"/>
      <c r="E208" s="159"/>
    </row>
    <row r="209" s="20" customFormat="true" ht="12.75" hidden="false" customHeight="false" outlineLevel="0" collapsed="false">
      <c r="C209" s="159"/>
      <c r="D209" s="159"/>
      <c r="E209" s="159"/>
    </row>
    <row r="210" s="20" customFormat="true" ht="12.75" hidden="false" customHeight="false" outlineLevel="0" collapsed="false">
      <c r="C210" s="159"/>
      <c r="D210" s="159"/>
      <c r="E210" s="159"/>
    </row>
    <row r="211" s="20" customFormat="true" ht="12.75" hidden="false" customHeight="false" outlineLevel="0" collapsed="false">
      <c r="C211" s="159"/>
      <c r="D211" s="159"/>
      <c r="E211" s="159"/>
    </row>
    <row r="212" s="20" customFormat="true" ht="12.75" hidden="false" customHeight="false" outlineLevel="0" collapsed="false">
      <c r="C212" s="159"/>
      <c r="D212" s="159"/>
      <c r="E212" s="159"/>
    </row>
    <row r="213" s="20" customFormat="true" ht="12.75" hidden="false" customHeight="false" outlineLevel="0" collapsed="false">
      <c r="C213" s="159"/>
      <c r="D213" s="159"/>
      <c r="E213" s="159"/>
    </row>
    <row r="214" s="20" customFormat="true" ht="12.75" hidden="false" customHeight="false" outlineLevel="0" collapsed="false">
      <c r="C214" s="159"/>
      <c r="D214" s="159"/>
      <c r="E214" s="159"/>
    </row>
    <row r="215" s="20" customFormat="true" ht="12.75" hidden="false" customHeight="false" outlineLevel="0" collapsed="false">
      <c r="C215" s="159"/>
      <c r="D215" s="159"/>
      <c r="E215" s="159"/>
    </row>
    <row r="216" s="20" customFormat="true" ht="12.75" hidden="false" customHeight="false" outlineLevel="0" collapsed="false">
      <c r="C216" s="159"/>
      <c r="D216" s="159"/>
      <c r="E216" s="159"/>
    </row>
    <row r="217" s="20" customFormat="true" ht="12.75" hidden="false" customHeight="false" outlineLevel="0" collapsed="false">
      <c r="C217" s="159"/>
      <c r="D217" s="159"/>
      <c r="E217" s="159"/>
    </row>
    <row r="218" s="20" customFormat="true" ht="12.75" hidden="false" customHeight="false" outlineLevel="0" collapsed="false">
      <c r="C218" s="159"/>
      <c r="D218" s="159"/>
      <c r="E218" s="159"/>
    </row>
    <row r="219" s="20" customFormat="true" ht="12.75" hidden="false" customHeight="false" outlineLevel="0" collapsed="false">
      <c r="C219" s="159"/>
      <c r="D219" s="159"/>
      <c r="E219" s="159"/>
    </row>
    <row r="220" s="20" customFormat="true" ht="12.75" hidden="false" customHeight="false" outlineLevel="0" collapsed="false">
      <c r="C220" s="159"/>
      <c r="D220" s="159"/>
      <c r="E220" s="159"/>
    </row>
    <row r="221" s="20" customFormat="true" ht="12.75" hidden="false" customHeight="false" outlineLevel="0" collapsed="false">
      <c r="C221" s="159"/>
      <c r="D221" s="159"/>
      <c r="E221" s="159"/>
    </row>
    <row r="222" s="20" customFormat="true" ht="12.75" hidden="false" customHeight="false" outlineLevel="0" collapsed="false">
      <c r="C222" s="159"/>
      <c r="D222" s="159"/>
      <c r="E222" s="159"/>
    </row>
    <row r="223" s="20" customFormat="true" ht="12.75" hidden="false" customHeight="false" outlineLevel="0" collapsed="false">
      <c r="C223" s="159"/>
      <c r="D223" s="159"/>
      <c r="E223" s="159"/>
    </row>
    <row r="224" s="20" customFormat="true" ht="12.75" hidden="false" customHeight="false" outlineLevel="0" collapsed="false">
      <c r="C224" s="159"/>
      <c r="D224" s="159"/>
      <c r="E224" s="159"/>
    </row>
    <row r="225" s="20" customFormat="true" ht="12.75" hidden="false" customHeight="false" outlineLevel="0" collapsed="false">
      <c r="C225" s="159"/>
      <c r="D225" s="159"/>
      <c r="E225" s="159"/>
    </row>
    <row r="226" s="20" customFormat="true" ht="12.75" hidden="false" customHeight="false" outlineLevel="0" collapsed="false">
      <c r="C226" s="159"/>
      <c r="D226" s="159"/>
      <c r="E226" s="159"/>
    </row>
    <row r="227" s="20" customFormat="true" ht="12.75" hidden="false" customHeight="false" outlineLevel="0" collapsed="false">
      <c r="C227" s="159"/>
      <c r="D227" s="159"/>
      <c r="E227" s="159"/>
    </row>
    <row r="228" s="20" customFormat="true" ht="12.75" hidden="false" customHeight="false" outlineLevel="0" collapsed="false">
      <c r="C228" s="159"/>
      <c r="D228" s="159"/>
      <c r="E228" s="159"/>
    </row>
    <row r="229" s="20" customFormat="true" ht="12.75" hidden="false" customHeight="false" outlineLevel="0" collapsed="false">
      <c r="C229" s="159"/>
      <c r="D229" s="159"/>
      <c r="E229" s="159"/>
    </row>
    <row r="230" s="20" customFormat="true" ht="12.75" hidden="false" customHeight="false" outlineLevel="0" collapsed="false">
      <c r="C230" s="159"/>
      <c r="D230" s="159"/>
      <c r="E230" s="159"/>
    </row>
    <row r="231" s="20" customFormat="true" ht="12.75" hidden="false" customHeight="false" outlineLevel="0" collapsed="false">
      <c r="C231" s="159"/>
      <c r="D231" s="159"/>
      <c r="E231" s="159"/>
    </row>
    <row r="232" s="20" customFormat="true" ht="12.75" hidden="false" customHeight="false" outlineLevel="0" collapsed="false">
      <c r="C232" s="159"/>
      <c r="D232" s="159"/>
      <c r="E232" s="159"/>
    </row>
    <row r="233" s="20" customFormat="true" ht="12.75" hidden="false" customHeight="false" outlineLevel="0" collapsed="false">
      <c r="C233" s="159"/>
      <c r="D233" s="159"/>
      <c r="E233" s="159"/>
    </row>
    <row r="234" s="20" customFormat="true" ht="12.75" hidden="false" customHeight="false" outlineLevel="0" collapsed="false">
      <c r="C234" s="159"/>
      <c r="D234" s="159"/>
      <c r="E234" s="159"/>
    </row>
    <row r="235" s="20" customFormat="true" ht="12.75" hidden="false" customHeight="false" outlineLevel="0" collapsed="false">
      <c r="C235" s="159"/>
      <c r="D235" s="159"/>
      <c r="E235" s="159"/>
    </row>
    <row r="236" s="20" customFormat="true" ht="12.75" hidden="false" customHeight="false" outlineLevel="0" collapsed="false">
      <c r="C236" s="159"/>
      <c r="D236" s="159"/>
      <c r="E236" s="159"/>
    </row>
    <row r="237" s="20" customFormat="true" ht="12.75" hidden="false" customHeight="false" outlineLevel="0" collapsed="false">
      <c r="C237" s="159"/>
      <c r="D237" s="159"/>
      <c r="E237" s="159"/>
    </row>
    <row r="238" s="20" customFormat="true" ht="12.75" hidden="false" customHeight="false" outlineLevel="0" collapsed="false">
      <c r="C238" s="159"/>
      <c r="D238" s="159"/>
      <c r="E238" s="159"/>
    </row>
    <row r="239" s="20" customFormat="true" ht="12.75" hidden="false" customHeight="false" outlineLevel="0" collapsed="false">
      <c r="C239" s="159"/>
      <c r="D239" s="159"/>
      <c r="E239" s="159"/>
    </row>
    <row r="240" s="20" customFormat="true" ht="12.75" hidden="false" customHeight="false" outlineLevel="0" collapsed="false">
      <c r="C240" s="159"/>
      <c r="D240" s="159"/>
      <c r="E240" s="159"/>
    </row>
    <row r="241" s="20" customFormat="true" ht="12.75" hidden="false" customHeight="false" outlineLevel="0" collapsed="false">
      <c r="C241" s="159"/>
      <c r="D241" s="159"/>
      <c r="E241" s="159"/>
    </row>
    <row r="242" s="20" customFormat="true" ht="12.75" hidden="false" customHeight="false" outlineLevel="0" collapsed="false">
      <c r="C242" s="159"/>
      <c r="D242" s="159"/>
      <c r="E242" s="159"/>
    </row>
    <row r="243" s="20" customFormat="true" ht="12.75" hidden="false" customHeight="false" outlineLevel="0" collapsed="false">
      <c r="C243" s="159"/>
      <c r="D243" s="159"/>
      <c r="E243" s="159"/>
    </row>
    <row r="244" s="20" customFormat="true" ht="12.75" hidden="false" customHeight="false" outlineLevel="0" collapsed="false">
      <c r="C244" s="159"/>
      <c r="D244" s="159"/>
      <c r="E244" s="159"/>
    </row>
    <row r="245" s="20" customFormat="true" ht="12.75" hidden="false" customHeight="false" outlineLevel="0" collapsed="false">
      <c r="C245" s="159"/>
      <c r="D245" s="159"/>
      <c r="E245" s="159"/>
    </row>
    <row r="246" s="20" customFormat="true" ht="12.75" hidden="false" customHeight="false" outlineLevel="0" collapsed="false">
      <c r="C246" s="159"/>
      <c r="D246" s="159"/>
      <c r="E246" s="159"/>
    </row>
    <row r="247" s="20" customFormat="true" ht="12.75" hidden="false" customHeight="false" outlineLevel="0" collapsed="false">
      <c r="C247" s="159"/>
      <c r="D247" s="159"/>
      <c r="E247" s="159"/>
    </row>
    <row r="248" s="20" customFormat="true" ht="12.75" hidden="false" customHeight="false" outlineLevel="0" collapsed="false">
      <c r="C248" s="159"/>
      <c r="D248" s="159"/>
      <c r="E248" s="159"/>
    </row>
    <row r="249" s="20" customFormat="true" ht="12.75" hidden="false" customHeight="false" outlineLevel="0" collapsed="false">
      <c r="C249" s="159"/>
      <c r="D249" s="159"/>
      <c r="E249" s="159"/>
    </row>
    <row r="250" s="20" customFormat="true" ht="12.75" hidden="false" customHeight="false" outlineLevel="0" collapsed="false">
      <c r="C250" s="159"/>
      <c r="D250" s="159"/>
      <c r="E250" s="159"/>
    </row>
    <row r="251" s="20" customFormat="true" ht="12.75" hidden="false" customHeight="false" outlineLevel="0" collapsed="false">
      <c r="C251" s="159"/>
      <c r="D251" s="159"/>
      <c r="E251" s="159"/>
    </row>
    <row r="252" s="20" customFormat="true" ht="12.75" hidden="false" customHeight="false" outlineLevel="0" collapsed="false">
      <c r="C252" s="159"/>
      <c r="D252" s="159"/>
      <c r="E252" s="159"/>
    </row>
    <row r="253" s="20" customFormat="true" ht="12.75" hidden="false" customHeight="false" outlineLevel="0" collapsed="false">
      <c r="C253" s="159"/>
      <c r="D253" s="159"/>
      <c r="E253" s="159"/>
    </row>
    <row r="254" s="20" customFormat="true" ht="12.75" hidden="false" customHeight="false" outlineLevel="0" collapsed="false">
      <c r="C254" s="159"/>
      <c r="D254" s="159"/>
      <c r="E254" s="159"/>
    </row>
    <row r="255" s="20" customFormat="true" ht="12.75" hidden="false" customHeight="false" outlineLevel="0" collapsed="false">
      <c r="C255" s="159"/>
      <c r="D255" s="159"/>
      <c r="E255" s="159"/>
    </row>
    <row r="256" s="20" customFormat="true" ht="12.75" hidden="false" customHeight="false" outlineLevel="0" collapsed="false">
      <c r="C256" s="159"/>
      <c r="D256" s="159"/>
      <c r="E256" s="159"/>
    </row>
    <row r="257" s="20" customFormat="true" ht="12.75" hidden="false" customHeight="false" outlineLevel="0" collapsed="false">
      <c r="C257" s="159"/>
      <c r="D257" s="159"/>
      <c r="E257" s="159"/>
    </row>
    <row r="258" s="20" customFormat="true" ht="12.75" hidden="false" customHeight="false" outlineLevel="0" collapsed="false">
      <c r="C258" s="159"/>
      <c r="D258" s="159"/>
      <c r="E258" s="159"/>
    </row>
    <row r="259" s="20" customFormat="true" ht="12.75" hidden="false" customHeight="false" outlineLevel="0" collapsed="false">
      <c r="C259" s="159"/>
      <c r="D259" s="159"/>
      <c r="E259" s="159"/>
    </row>
    <row r="260" s="20" customFormat="true" ht="12.75" hidden="false" customHeight="false" outlineLevel="0" collapsed="false">
      <c r="C260" s="159"/>
      <c r="D260" s="159"/>
      <c r="E260" s="159"/>
    </row>
    <row r="261" s="20" customFormat="true" ht="12.75" hidden="false" customHeight="false" outlineLevel="0" collapsed="false">
      <c r="C261" s="159"/>
      <c r="D261" s="159"/>
      <c r="E261" s="159"/>
    </row>
    <row r="262" s="20" customFormat="true" ht="12.75" hidden="false" customHeight="false" outlineLevel="0" collapsed="false">
      <c r="C262" s="159"/>
      <c r="D262" s="159"/>
      <c r="E262" s="159"/>
    </row>
    <row r="263" s="20" customFormat="true" ht="12.75" hidden="false" customHeight="false" outlineLevel="0" collapsed="false">
      <c r="C263" s="159"/>
      <c r="D263" s="159"/>
      <c r="E263" s="159"/>
    </row>
    <row r="264" s="20" customFormat="true" ht="12.75" hidden="false" customHeight="false" outlineLevel="0" collapsed="false">
      <c r="C264" s="159"/>
      <c r="D264" s="159"/>
      <c r="E264" s="159"/>
    </row>
    <row r="265" s="20" customFormat="true" ht="12.75" hidden="false" customHeight="false" outlineLevel="0" collapsed="false">
      <c r="C265" s="159"/>
      <c r="D265" s="159"/>
      <c r="E265" s="159"/>
    </row>
    <row r="266" s="20" customFormat="true" ht="12.75" hidden="false" customHeight="false" outlineLevel="0" collapsed="false">
      <c r="C266" s="159"/>
      <c r="D266" s="159"/>
      <c r="E266" s="159"/>
    </row>
    <row r="267" s="20" customFormat="true" ht="12.75" hidden="false" customHeight="false" outlineLevel="0" collapsed="false">
      <c r="C267" s="159"/>
      <c r="D267" s="159"/>
      <c r="E267" s="159"/>
    </row>
    <row r="268" s="20" customFormat="true" ht="12.75" hidden="false" customHeight="false" outlineLevel="0" collapsed="false">
      <c r="C268" s="159"/>
      <c r="D268" s="159"/>
      <c r="E268" s="159"/>
    </row>
    <row r="269" s="20" customFormat="true" ht="12.75" hidden="false" customHeight="false" outlineLevel="0" collapsed="false">
      <c r="C269" s="159"/>
      <c r="D269" s="159"/>
      <c r="E269" s="159"/>
    </row>
    <row r="270" s="20" customFormat="true" ht="12.75" hidden="false" customHeight="false" outlineLevel="0" collapsed="false">
      <c r="C270" s="159"/>
      <c r="D270" s="159"/>
      <c r="E270" s="159"/>
    </row>
    <row r="271" s="20" customFormat="true" ht="12.75" hidden="false" customHeight="false" outlineLevel="0" collapsed="false">
      <c r="C271" s="159"/>
      <c r="D271" s="159"/>
      <c r="E271" s="159"/>
    </row>
    <row r="272" s="20" customFormat="true" ht="12.75" hidden="false" customHeight="false" outlineLevel="0" collapsed="false">
      <c r="C272" s="159"/>
      <c r="D272" s="159"/>
      <c r="E272" s="159"/>
    </row>
    <row r="273" s="20" customFormat="true" ht="12.75" hidden="false" customHeight="false" outlineLevel="0" collapsed="false">
      <c r="C273" s="159"/>
      <c r="D273" s="159"/>
      <c r="E273" s="159"/>
    </row>
    <row r="274" s="20" customFormat="true" ht="12.75" hidden="false" customHeight="false" outlineLevel="0" collapsed="false">
      <c r="C274" s="159"/>
      <c r="D274" s="159"/>
      <c r="E274" s="159"/>
    </row>
    <row r="275" s="20" customFormat="true" ht="12.75" hidden="false" customHeight="false" outlineLevel="0" collapsed="false">
      <c r="C275" s="159"/>
      <c r="D275" s="159"/>
      <c r="E275" s="159"/>
    </row>
    <row r="276" s="20" customFormat="true" ht="12.75" hidden="false" customHeight="false" outlineLevel="0" collapsed="false">
      <c r="C276" s="159"/>
      <c r="D276" s="159"/>
      <c r="E276" s="159"/>
    </row>
    <row r="277" s="20" customFormat="true" ht="12.75" hidden="false" customHeight="false" outlineLevel="0" collapsed="false">
      <c r="C277" s="159"/>
      <c r="D277" s="159"/>
      <c r="E277" s="159"/>
    </row>
    <row r="278" s="20" customFormat="true" ht="12.75" hidden="false" customHeight="false" outlineLevel="0" collapsed="false">
      <c r="C278" s="159"/>
      <c r="D278" s="159"/>
      <c r="E278" s="159"/>
    </row>
    <row r="279" s="20" customFormat="true" ht="12.75" hidden="false" customHeight="false" outlineLevel="0" collapsed="false">
      <c r="C279" s="159"/>
      <c r="D279" s="159"/>
      <c r="E279" s="159"/>
    </row>
    <row r="280" s="20" customFormat="true" ht="12.75" hidden="false" customHeight="false" outlineLevel="0" collapsed="false">
      <c r="C280" s="159"/>
      <c r="D280" s="159"/>
      <c r="E280" s="159"/>
    </row>
    <row r="281" s="20" customFormat="true" ht="12.75" hidden="false" customHeight="false" outlineLevel="0" collapsed="false">
      <c r="C281" s="159"/>
      <c r="D281" s="159"/>
      <c r="E281" s="159"/>
    </row>
    <row r="282" s="20" customFormat="true" ht="12.75" hidden="false" customHeight="false" outlineLevel="0" collapsed="false">
      <c r="C282" s="159"/>
      <c r="D282" s="159"/>
      <c r="E282" s="159"/>
    </row>
    <row r="283" s="20" customFormat="true" ht="12.75" hidden="false" customHeight="false" outlineLevel="0" collapsed="false">
      <c r="C283" s="159"/>
      <c r="D283" s="159"/>
      <c r="E283" s="159"/>
    </row>
    <row r="284" s="20" customFormat="true" ht="12.75" hidden="false" customHeight="false" outlineLevel="0" collapsed="false">
      <c r="C284" s="159"/>
      <c r="D284" s="159"/>
      <c r="E284" s="159"/>
    </row>
    <row r="285" s="20" customFormat="true" ht="12.75" hidden="false" customHeight="false" outlineLevel="0" collapsed="false">
      <c r="C285" s="159"/>
      <c r="D285" s="159"/>
      <c r="E285" s="159"/>
    </row>
    <row r="286" s="20" customFormat="true" ht="12.75" hidden="false" customHeight="false" outlineLevel="0" collapsed="false">
      <c r="C286" s="159"/>
      <c r="D286" s="159"/>
      <c r="E286" s="159"/>
    </row>
    <row r="287" s="20" customFormat="true" ht="12.75" hidden="false" customHeight="false" outlineLevel="0" collapsed="false">
      <c r="C287" s="159"/>
      <c r="D287" s="159"/>
      <c r="E287" s="159"/>
    </row>
    <row r="288" s="20" customFormat="true" ht="12.75" hidden="false" customHeight="false" outlineLevel="0" collapsed="false">
      <c r="C288" s="159"/>
      <c r="D288" s="159"/>
      <c r="E288" s="159"/>
    </row>
    <row r="289" s="20" customFormat="true" ht="12.75" hidden="false" customHeight="false" outlineLevel="0" collapsed="false">
      <c r="C289" s="159"/>
      <c r="D289" s="159"/>
      <c r="E289" s="159"/>
    </row>
    <row r="290" s="20" customFormat="true" ht="12.75" hidden="false" customHeight="false" outlineLevel="0" collapsed="false">
      <c r="C290" s="159"/>
      <c r="D290" s="159"/>
      <c r="E290" s="159"/>
    </row>
    <row r="291" s="20" customFormat="true" ht="12.75" hidden="false" customHeight="false" outlineLevel="0" collapsed="false">
      <c r="C291" s="159"/>
      <c r="D291" s="159"/>
      <c r="E291" s="159"/>
    </row>
    <row r="292" s="20" customFormat="true" ht="12.75" hidden="false" customHeight="false" outlineLevel="0" collapsed="false">
      <c r="C292" s="159"/>
      <c r="D292" s="159"/>
      <c r="E292" s="159"/>
    </row>
    <row r="293" s="20" customFormat="true" ht="12.75" hidden="false" customHeight="false" outlineLevel="0" collapsed="false">
      <c r="C293" s="159"/>
      <c r="D293" s="159"/>
      <c r="E293" s="159"/>
    </row>
    <row r="294" s="20" customFormat="true" ht="12.75" hidden="false" customHeight="false" outlineLevel="0" collapsed="false">
      <c r="C294" s="159"/>
      <c r="D294" s="159"/>
      <c r="E294" s="159"/>
    </row>
    <row r="295" s="20" customFormat="true" ht="12.75" hidden="false" customHeight="false" outlineLevel="0" collapsed="false">
      <c r="C295" s="159"/>
      <c r="D295" s="159"/>
      <c r="E295" s="159"/>
    </row>
    <row r="296" s="20" customFormat="true" ht="12.75" hidden="false" customHeight="false" outlineLevel="0" collapsed="false">
      <c r="C296" s="159"/>
      <c r="D296" s="159"/>
      <c r="E296" s="159"/>
    </row>
    <row r="297" s="20" customFormat="true" ht="12.75" hidden="false" customHeight="false" outlineLevel="0" collapsed="false">
      <c r="C297" s="159"/>
      <c r="D297" s="159"/>
      <c r="E297" s="159"/>
    </row>
    <row r="298" s="20" customFormat="true" ht="12.75" hidden="false" customHeight="false" outlineLevel="0" collapsed="false">
      <c r="C298" s="159"/>
      <c r="D298" s="159"/>
      <c r="E298" s="159"/>
    </row>
    <row r="299" s="20" customFormat="true" ht="12.75" hidden="false" customHeight="false" outlineLevel="0" collapsed="false">
      <c r="C299" s="159"/>
      <c r="D299" s="159"/>
      <c r="E299" s="159"/>
    </row>
    <row r="300" s="20" customFormat="true" ht="12.75" hidden="false" customHeight="false" outlineLevel="0" collapsed="false">
      <c r="C300" s="159"/>
      <c r="D300" s="159"/>
      <c r="E300" s="159"/>
    </row>
    <row r="301" s="20" customFormat="true" ht="12.75" hidden="false" customHeight="false" outlineLevel="0" collapsed="false">
      <c r="C301" s="159"/>
      <c r="D301" s="159"/>
      <c r="E301" s="159"/>
    </row>
    <row r="302" s="20" customFormat="true" ht="12.75" hidden="false" customHeight="false" outlineLevel="0" collapsed="false">
      <c r="C302" s="159"/>
      <c r="D302" s="159"/>
      <c r="E302" s="159"/>
    </row>
    <row r="303" s="20" customFormat="true" ht="12.75" hidden="false" customHeight="false" outlineLevel="0" collapsed="false">
      <c r="C303" s="159"/>
      <c r="D303" s="159"/>
      <c r="E303" s="159"/>
    </row>
    <row r="304" s="20" customFormat="true" ht="12.75" hidden="false" customHeight="false" outlineLevel="0" collapsed="false">
      <c r="C304" s="159"/>
      <c r="D304" s="159"/>
      <c r="E304" s="159"/>
    </row>
    <row r="305" s="20" customFormat="true" ht="12.75" hidden="false" customHeight="false" outlineLevel="0" collapsed="false">
      <c r="C305" s="159"/>
      <c r="D305" s="159"/>
      <c r="E305" s="159"/>
    </row>
    <row r="306" s="20" customFormat="true" ht="12.75" hidden="false" customHeight="false" outlineLevel="0" collapsed="false">
      <c r="C306" s="159"/>
      <c r="D306" s="159"/>
      <c r="E306" s="159"/>
    </row>
    <row r="307" s="20" customFormat="true" ht="12.75" hidden="false" customHeight="false" outlineLevel="0" collapsed="false">
      <c r="C307" s="159"/>
      <c r="D307" s="159"/>
      <c r="E307" s="159"/>
    </row>
    <row r="308" s="20" customFormat="true" ht="12.75" hidden="false" customHeight="false" outlineLevel="0" collapsed="false">
      <c r="C308" s="159"/>
      <c r="D308" s="159"/>
      <c r="E308" s="159"/>
    </row>
    <row r="309" s="20" customFormat="true" ht="12.75" hidden="false" customHeight="false" outlineLevel="0" collapsed="false">
      <c r="C309" s="159"/>
      <c r="D309" s="159"/>
      <c r="E309" s="159"/>
    </row>
    <row r="310" s="20" customFormat="true" ht="12.75" hidden="false" customHeight="false" outlineLevel="0" collapsed="false">
      <c r="C310" s="159"/>
      <c r="D310" s="159"/>
      <c r="E310" s="159"/>
    </row>
    <row r="311" s="20" customFormat="true" ht="12.75" hidden="false" customHeight="false" outlineLevel="0" collapsed="false">
      <c r="C311" s="159"/>
      <c r="D311" s="159"/>
      <c r="E311" s="159"/>
    </row>
    <row r="312" s="20" customFormat="true" ht="12.75" hidden="false" customHeight="false" outlineLevel="0" collapsed="false">
      <c r="C312" s="159"/>
      <c r="D312" s="159"/>
      <c r="E312" s="159"/>
    </row>
    <row r="313" s="20" customFormat="true" ht="12.75" hidden="false" customHeight="false" outlineLevel="0" collapsed="false">
      <c r="C313" s="159"/>
      <c r="D313" s="159"/>
      <c r="E313" s="159"/>
    </row>
    <row r="314" s="20" customFormat="true" ht="12.75" hidden="false" customHeight="false" outlineLevel="0" collapsed="false">
      <c r="C314" s="159"/>
      <c r="D314" s="159"/>
      <c r="E314" s="159"/>
    </row>
    <row r="315" s="20" customFormat="true" ht="12.75" hidden="false" customHeight="false" outlineLevel="0" collapsed="false">
      <c r="C315" s="159"/>
      <c r="D315" s="159"/>
      <c r="E315" s="159"/>
    </row>
    <row r="316" s="20" customFormat="true" ht="12.75" hidden="false" customHeight="false" outlineLevel="0" collapsed="false">
      <c r="C316" s="159"/>
      <c r="D316" s="159"/>
      <c r="E316" s="159"/>
    </row>
    <row r="317" s="20" customFormat="true" ht="12.75" hidden="false" customHeight="false" outlineLevel="0" collapsed="false">
      <c r="C317" s="159"/>
      <c r="D317" s="159"/>
      <c r="E317" s="159"/>
    </row>
    <row r="318" s="20" customFormat="true" ht="12.75" hidden="false" customHeight="false" outlineLevel="0" collapsed="false">
      <c r="C318" s="159"/>
      <c r="D318" s="159"/>
      <c r="E318" s="159"/>
    </row>
    <row r="319" s="20" customFormat="true" ht="12.75" hidden="false" customHeight="false" outlineLevel="0" collapsed="false">
      <c r="C319" s="159"/>
      <c r="D319" s="159"/>
      <c r="E319" s="159"/>
    </row>
    <row r="320" s="20" customFormat="true" ht="12.75" hidden="false" customHeight="false" outlineLevel="0" collapsed="false">
      <c r="C320" s="159"/>
      <c r="D320" s="159"/>
      <c r="E320" s="159"/>
    </row>
    <row r="321" s="20" customFormat="true" ht="12.75" hidden="false" customHeight="false" outlineLevel="0" collapsed="false">
      <c r="C321" s="159"/>
      <c r="D321" s="159"/>
      <c r="E321" s="159"/>
    </row>
    <row r="322" s="20" customFormat="true" ht="12.75" hidden="false" customHeight="false" outlineLevel="0" collapsed="false">
      <c r="C322" s="159"/>
      <c r="D322" s="159"/>
      <c r="E322" s="159"/>
    </row>
    <row r="323" s="20" customFormat="true" ht="12.75" hidden="false" customHeight="false" outlineLevel="0" collapsed="false">
      <c r="C323" s="159"/>
      <c r="D323" s="159"/>
      <c r="E323" s="159"/>
    </row>
    <row r="324" s="20" customFormat="true" ht="12.75" hidden="false" customHeight="false" outlineLevel="0" collapsed="false">
      <c r="C324" s="159"/>
      <c r="D324" s="159"/>
      <c r="E324" s="159"/>
    </row>
    <row r="325" s="20" customFormat="true" ht="12.75" hidden="false" customHeight="false" outlineLevel="0" collapsed="false">
      <c r="C325" s="159"/>
      <c r="D325" s="159"/>
      <c r="E325" s="159"/>
    </row>
    <row r="326" s="20" customFormat="true" ht="12.75" hidden="false" customHeight="false" outlineLevel="0" collapsed="false">
      <c r="C326" s="159"/>
      <c r="D326" s="159"/>
      <c r="E326" s="159"/>
    </row>
    <row r="327" s="20" customFormat="true" ht="12.75" hidden="false" customHeight="false" outlineLevel="0" collapsed="false">
      <c r="C327" s="159"/>
      <c r="D327" s="159"/>
      <c r="E327" s="159"/>
    </row>
    <row r="328" s="20" customFormat="true" ht="12.75" hidden="false" customHeight="false" outlineLevel="0" collapsed="false">
      <c r="C328" s="159"/>
      <c r="D328" s="159"/>
      <c r="E328" s="159"/>
    </row>
    <row r="329" s="20" customFormat="true" ht="12.75" hidden="false" customHeight="false" outlineLevel="0" collapsed="false">
      <c r="C329" s="159"/>
      <c r="D329" s="159"/>
      <c r="E329" s="159"/>
    </row>
    <row r="330" s="20" customFormat="true" ht="12.75" hidden="false" customHeight="false" outlineLevel="0" collapsed="false">
      <c r="C330" s="159"/>
      <c r="D330" s="159"/>
      <c r="E330" s="159"/>
    </row>
    <row r="331" s="20" customFormat="true" ht="12.75" hidden="false" customHeight="false" outlineLevel="0" collapsed="false">
      <c r="C331" s="159"/>
      <c r="D331" s="159"/>
      <c r="E331" s="159"/>
    </row>
    <row r="332" s="20" customFormat="true" ht="12.75" hidden="false" customHeight="false" outlineLevel="0" collapsed="false">
      <c r="C332" s="159"/>
      <c r="D332" s="159"/>
      <c r="E332" s="159"/>
    </row>
    <row r="333" s="20" customFormat="true" ht="12.75" hidden="false" customHeight="false" outlineLevel="0" collapsed="false">
      <c r="C333" s="159"/>
      <c r="D333" s="159"/>
      <c r="E333" s="159"/>
    </row>
    <row r="334" s="20" customFormat="true" ht="12.75" hidden="false" customHeight="false" outlineLevel="0" collapsed="false">
      <c r="C334" s="159"/>
      <c r="D334" s="159"/>
      <c r="E334" s="159"/>
    </row>
    <row r="335" s="20" customFormat="true" ht="12.75" hidden="false" customHeight="false" outlineLevel="0" collapsed="false">
      <c r="C335" s="159"/>
      <c r="D335" s="159"/>
      <c r="E335" s="159"/>
    </row>
    <row r="336" s="20" customFormat="true" ht="12.75" hidden="false" customHeight="false" outlineLevel="0" collapsed="false">
      <c r="C336" s="159"/>
      <c r="D336" s="159"/>
      <c r="E336" s="159"/>
    </row>
    <row r="337" s="20" customFormat="true" ht="12.75" hidden="false" customHeight="false" outlineLevel="0" collapsed="false">
      <c r="C337" s="159"/>
      <c r="D337" s="159"/>
      <c r="E337" s="159"/>
    </row>
    <row r="338" s="20" customFormat="true" ht="12.75" hidden="false" customHeight="false" outlineLevel="0" collapsed="false">
      <c r="C338" s="159"/>
      <c r="D338" s="159"/>
      <c r="E338" s="159"/>
    </row>
    <row r="339" s="20" customFormat="true" ht="12.75" hidden="false" customHeight="false" outlineLevel="0" collapsed="false">
      <c r="C339" s="159"/>
      <c r="D339" s="159"/>
      <c r="E339" s="159"/>
    </row>
    <row r="340" s="20" customFormat="true" ht="12.75" hidden="false" customHeight="false" outlineLevel="0" collapsed="false">
      <c r="C340" s="159"/>
      <c r="D340" s="159"/>
      <c r="E340" s="159"/>
    </row>
    <row r="341" s="20" customFormat="true" ht="12.75" hidden="false" customHeight="false" outlineLevel="0" collapsed="false">
      <c r="C341" s="159"/>
      <c r="D341" s="159"/>
      <c r="E341" s="159"/>
    </row>
    <row r="342" s="20" customFormat="true" ht="12.75" hidden="false" customHeight="false" outlineLevel="0" collapsed="false">
      <c r="C342" s="159"/>
      <c r="D342" s="159"/>
      <c r="E342" s="159"/>
    </row>
    <row r="343" s="20" customFormat="true" ht="12.75" hidden="false" customHeight="false" outlineLevel="0" collapsed="false">
      <c r="C343" s="159"/>
      <c r="D343" s="159"/>
      <c r="E343" s="159"/>
    </row>
    <row r="344" s="20" customFormat="true" ht="12.75" hidden="false" customHeight="false" outlineLevel="0" collapsed="false">
      <c r="C344" s="159"/>
      <c r="D344" s="159"/>
      <c r="E344" s="159"/>
    </row>
    <row r="345" s="20" customFormat="true" ht="12.75" hidden="false" customHeight="false" outlineLevel="0" collapsed="false">
      <c r="C345" s="159"/>
      <c r="D345" s="159"/>
      <c r="E345" s="159"/>
    </row>
    <row r="346" s="20" customFormat="true" ht="12.75" hidden="false" customHeight="false" outlineLevel="0" collapsed="false">
      <c r="C346" s="159"/>
      <c r="D346" s="159"/>
      <c r="E346" s="159"/>
    </row>
    <row r="347" s="20" customFormat="true" ht="12.75" hidden="false" customHeight="false" outlineLevel="0" collapsed="false">
      <c r="C347" s="159"/>
      <c r="D347" s="159"/>
      <c r="E347" s="159"/>
    </row>
    <row r="348" s="20" customFormat="true" ht="12.75" hidden="false" customHeight="false" outlineLevel="0" collapsed="false">
      <c r="C348" s="159"/>
      <c r="D348" s="159"/>
      <c r="E348" s="159"/>
    </row>
    <row r="349" s="20" customFormat="true" ht="12.75" hidden="false" customHeight="false" outlineLevel="0" collapsed="false">
      <c r="C349" s="159"/>
      <c r="D349" s="159"/>
      <c r="E349" s="159"/>
    </row>
    <row r="350" s="20" customFormat="true" ht="12.75" hidden="false" customHeight="false" outlineLevel="0" collapsed="false">
      <c r="C350" s="159"/>
      <c r="D350" s="159"/>
      <c r="E350" s="159"/>
    </row>
    <row r="351" s="20" customFormat="true" ht="12.75" hidden="false" customHeight="false" outlineLevel="0" collapsed="false">
      <c r="C351" s="159"/>
      <c r="D351" s="159"/>
      <c r="E351" s="159"/>
    </row>
    <row r="352" s="20" customFormat="true" ht="12.75" hidden="false" customHeight="false" outlineLevel="0" collapsed="false">
      <c r="C352" s="159"/>
      <c r="D352" s="159"/>
      <c r="E352" s="159"/>
    </row>
    <row r="353" s="20" customFormat="true" ht="12.75" hidden="false" customHeight="false" outlineLevel="0" collapsed="false">
      <c r="C353" s="159"/>
      <c r="D353" s="159"/>
      <c r="E353" s="159"/>
    </row>
    <row r="354" s="20" customFormat="true" ht="12.75" hidden="false" customHeight="false" outlineLevel="0" collapsed="false">
      <c r="C354" s="159"/>
      <c r="D354" s="159"/>
      <c r="E354" s="159"/>
    </row>
    <row r="355" s="20" customFormat="true" ht="12.75" hidden="false" customHeight="false" outlineLevel="0" collapsed="false">
      <c r="C355" s="159"/>
      <c r="D355" s="159"/>
      <c r="E355" s="159"/>
    </row>
    <row r="356" s="20" customFormat="true" ht="12.75" hidden="false" customHeight="false" outlineLevel="0" collapsed="false">
      <c r="C356" s="159"/>
      <c r="D356" s="159"/>
      <c r="E356" s="159"/>
    </row>
    <row r="357" s="20" customFormat="true" ht="12.75" hidden="false" customHeight="false" outlineLevel="0" collapsed="false">
      <c r="C357" s="159"/>
      <c r="D357" s="159"/>
      <c r="E357" s="159"/>
    </row>
    <row r="358" s="20" customFormat="true" ht="12.75" hidden="false" customHeight="false" outlineLevel="0" collapsed="false">
      <c r="C358" s="159"/>
      <c r="D358" s="159"/>
      <c r="E358" s="159"/>
    </row>
    <row r="359" s="20" customFormat="true" ht="12.75" hidden="false" customHeight="false" outlineLevel="0" collapsed="false">
      <c r="C359" s="159"/>
      <c r="D359" s="159"/>
      <c r="E359" s="159"/>
    </row>
    <row r="360" s="20" customFormat="true" ht="12.75" hidden="false" customHeight="false" outlineLevel="0" collapsed="false">
      <c r="C360" s="159"/>
      <c r="D360" s="159"/>
      <c r="E360" s="159"/>
    </row>
    <row r="361" s="20" customFormat="true" ht="12.75" hidden="false" customHeight="false" outlineLevel="0" collapsed="false">
      <c r="C361" s="159"/>
      <c r="D361" s="159"/>
      <c r="E361" s="159"/>
    </row>
    <row r="362" s="20" customFormat="true" ht="12.75" hidden="false" customHeight="false" outlineLevel="0" collapsed="false">
      <c r="C362" s="159"/>
      <c r="D362" s="159"/>
      <c r="E362" s="159"/>
    </row>
    <row r="363" s="20" customFormat="true" ht="12.75" hidden="false" customHeight="false" outlineLevel="0" collapsed="false">
      <c r="C363" s="159"/>
      <c r="D363" s="159"/>
      <c r="E363" s="159"/>
    </row>
    <row r="364" s="20" customFormat="true" ht="12.75" hidden="false" customHeight="false" outlineLevel="0" collapsed="false">
      <c r="C364" s="159"/>
      <c r="D364" s="159"/>
      <c r="E364" s="159"/>
    </row>
    <row r="365" s="20" customFormat="true" ht="12.75" hidden="false" customHeight="false" outlineLevel="0" collapsed="false">
      <c r="C365" s="159"/>
      <c r="D365" s="159"/>
      <c r="E365" s="159"/>
    </row>
    <row r="366" s="20" customFormat="true" ht="12.75" hidden="false" customHeight="false" outlineLevel="0" collapsed="false">
      <c r="C366" s="159"/>
      <c r="D366" s="159"/>
      <c r="E366" s="159"/>
    </row>
    <row r="367" s="20" customFormat="true" ht="12.75" hidden="false" customHeight="false" outlineLevel="0" collapsed="false">
      <c r="C367" s="159"/>
      <c r="D367" s="159"/>
      <c r="E367" s="159"/>
    </row>
    <row r="368" s="20" customFormat="true" ht="12.75" hidden="false" customHeight="false" outlineLevel="0" collapsed="false">
      <c r="C368" s="159"/>
      <c r="D368" s="159"/>
      <c r="E368" s="159"/>
    </row>
    <row r="369" s="20" customFormat="true" ht="12.75" hidden="false" customHeight="false" outlineLevel="0" collapsed="false">
      <c r="C369" s="159"/>
      <c r="D369" s="159"/>
      <c r="E369" s="159"/>
    </row>
    <row r="370" s="20" customFormat="true" ht="12.75" hidden="false" customHeight="false" outlineLevel="0" collapsed="false">
      <c r="C370" s="159"/>
      <c r="D370" s="159"/>
      <c r="E370" s="159"/>
    </row>
    <row r="371" s="20" customFormat="true" ht="12.75" hidden="false" customHeight="false" outlineLevel="0" collapsed="false">
      <c r="C371" s="159"/>
      <c r="D371" s="159"/>
      <c r="E371" s="159"/>
    </row>
    <row r="372" s="20" customFormat="true" ht="12.75" hidden="false" customHeight="false" outlineLevel="0" collapsed="false">
      <c r="C372" s="159"/>
      <c r="D372" s="159"/>
      <c r="E372" s="159"/>
    </row>
    <row r="373" s="20" customFormat="true" ht="12.75" hidden="false" customHeight="false" outlineLevel="0" collapsed="false">
      <c r="C373" s="159"/>
      <c r="D373" s="159"/>
      <c r="E373" s="159"/>
    </row>
    <row r="374" s="20" customFormat="true" ht="12.75" hidden="false" customHeight="false" outlineLevel="0" collapsed="false">
      <c r="C374" s="159"/>
      <c r="D374" s="159"/>
      <c r="E374" s="159"/>
    </row>
    <row r="375" s="20" customFormat="true" ht="12.75" hidden="false" customHeight="false" outlineLevel="0" collapsed="false">
      <c r="C375" s="159"/>
      <c r="D375" s="159"/>
      <c r="E375" s="159"/>
    </row>
    <row r="376" s="20" customFormat="true" ht="12.75" hidden="false" customHeight="false" outlineLevel="0" collapsed="false">
      <c r="C376" s="159"/>
      <c r="D376" s="159"/>
      <c r="E376" s="159"/>
    </row>
    <row r="377" s="20" customFormat="true" ht="12.75" hidden="false" customHeight="false" outlineLevel="0" collapsed="false">
      <c r="C377" s="159"/>
      <c r="D377" s="159"/>
      <c r="E377" s="159"/>
    </row>
    <row r="378" s="20" customFormat="true" ht="12.75" hidden="false" customHeight="false" outlineLevel="0" collapsed="false">
      <c r="C378" s="159"/>
      <c r="D378" s="159"/>
      <c r="E378" s="159"/>
    </row>
    <row r="379" s="20" customFormat="true" ht="12.75" hidden="false" customHeight="false" outlineLevel="0" collapsed="false">
      <c r="C379" s="159"/>
      <c r="D379" s="159"/>
      <c r="E379" s="159"/>
    </row>
    <row r="380" s="20" customFormat="true" ht="12.75" hidden="false" customHeight="false" outlineLevel="0" collapsed="false">
      <c r="C380" s="159"/>
      <c r="D380" s="159"/>
      <c r="E380" s="159"/>
    </row>
    <row r="381" s="20" customFormat="true" ht="12.75" hidden="false" customHeight="false" outlineLevel="0" collapsed="false">
      <c r="C381" s="159"/>
      <c r="D381" s="159"/>
      <c r="E381" s="159"/>
    </row>
    <row r="382" s="20" customFormat="true" ht="12.75" hidden="false" customHeight="false" outlineLevel="0" collapsed="false">
      <c r="C382" s="159"/>
      <c r="D382" s="159"/>
      <c r="E382" s="159"/>
    </row>
    <row r="383" s="20" customFormat="true" ht="12.75" hidden="false" customHeight="false" outlineLevel="0" collapsed="false">
      <c r="C383" s="159"/>
      <c r="D383" s="159"/>
      <c r="E383" s="159"/>
    </row>
    <row r="384" s="20" customFormat="true" ht="12.75" hidden="false" customHeight="false" outlineLevel="0" collapsed="false">
      <c r="C384" s="159"/>
      <c r="D384" s="159"/>
      <c r="E384" s="159"/>
    </row>
    <row r="385" s="20" customFormat="true" ht="12.75" hidden="false" customHeight="false" outlineLevel="0" collapsed="false">
      <c r="C385" s="159"/>
      <c r="D385" s="159"/>
      <c r="E385" s="159"/>
    </row>
    <row r="386" s="20" customFormat="true" ht="12.75" hidden="false" customHeight="false" outlineLevel="0" collapsed="false">
      <c r="C386" s="159"/>
      <c r="D386" s="159"/>
      <c r="E386" s="159"/>
    </row>
    <row r="387" s="20" customFormat="true" ht="12.75" hidden="false" customHeight="false" outlineLevel="0" collapsed="false">
      <c r="C387" s="159"/>
      <c r="D387" s="159"/>
      <c r="E387" s="159"/>
    </row>
    <row r="388" s="20" customFormat="true" ht="12.75" hidden="false" customHeight="false" outlineLevel="0" collapsed="false">
      <c r="C388" s="159"/>
      <c r="D388" s="159"/>
      <c r="E388" s="159"/>
    </row>
    <row r="389" s="20" customFormat="true" ht="12.75" hidden="false" customHeight="false" outlineLevel="0" collapsed="false">
      <c r="C389" s="159"/>
      <c r="D389" s="159"/>
      <c r="E389" s="159"/>
    </row>
    <row r="390" s="20" customFormat="true" ht="12.75" hidden="false" customHeight="false" outlineLevel="0" collapsed="false">
      <c r="C390" s="159"/>
      <c r="D390" s="159"/>
      <c r="E390" s="159"/>
    </row>
    <row r="391" s="20" customFormat="true" ht="12.75" hidden="false" customHeight="false" outlineLevel="0" collapsed="false">
      <c r="C391" s="159"/>
      <c r="D391" s="159"/>
      <c r="E391" s="159"/>
    </row>
    <row r="392" s="20" customFormat="true" ht="12.75" hidden="false" customHeight="false" outlineLevel="0" collapsed="false">
      <c r="C392" s="159"/>
      <c r="D392" s="159"/>
      <c r="E392" s="159"/>
    </row>
    <row r="393" s="20" customFormat="true" ht="12.75" hidden="false" customHeight="false" outlineLevel="0" collapsed="false">
      <c r="C393" s="159"/>
      <c r="D393" s="159"/>
      <c r="E393" s="159"/>
    </row>
    <row r="394" s="20" customFormat="true" ht="12.75" hidden="false" customHeight="false" outlineLevel="0" collapsed="false">
      <c r="C394" s="159"/>
      <c r="D394" s="159"/>
      <c r="E394" s="159"/>
    </row>
    <row r="395" s="20" customFormat="true" ht="12.75" hidden="false" customHeight="false" outlineLevel="0" collapsed="false">
      <c r="C395" s="159"/>
      <c r="D395" s="159"/>
      <c r="E395" s="159"/>
    </row>
    <row r="396" s="20" customFormat="true" ht="12.75" hidden="false" customHeight="false" outlineLevel="0" collapsed="false">
      <c r="C396" s="159"/>
      <c r="D396" s="159"/>
      <c r="E396" s="159"/>
    </row>
    <row r="397" s="20" customFormat="true" ht="12.75" hidden="false" customHeight="false" outlineLevel="0" collapsed="false">
      <c r="C397" s="159"/>
      <c r="D397" s="159"/>
      <c r="E397" s="159"/>
    </row>
    <row r="398" s="20" customFormat="true" ht="12.75" hidden="false" customHeight="false" outlineLevel="0" collapsed="false">
      <c r="C398" s="159"/>
      <c r="D398" s="159"/>
      <c r="E398" s="159"/>
    </row>
    <row r="399" s="20" customFormat="true" ht="12.75" hidden="false" customHeight="false" outlineLevel="0" collapsed="false">
      <c r="C399" s="159"/>
      <c r="D399" s="159"/>
      <c r="E399" s="159"/>
    </row>
    <row r="400" s="20" customFormat="true" ht="12.75" hidden="false" customHeight="false" outlineLevel="0" collapsed="false">
      <c r="C400" s="159"/>
      <c r="D400" s="159"/>
      <c r="E400" s="159"/>
    </row>
    <row r="401" s="20" customFormat="true" ht="12.75" hidden="false" customHeight="false" outlineLevel="0" collapsed="false">
      <c r="C401" s="159"/>
      <c r="D401" s="159"/>
      <c r="E401" s="159"/>
    </row>
    <row r="402" s="20" customFormat="true" ht="12.75" hidden="false" customHeight="false" outlineLevel="0" collapsed="false">
      <c r="C402" s="159"/>
      <c r="D402" s="159"/>
      <c r="E402" s="159"/>
    </row>
    <row r="403" s="20" customFormat="true" ht="12.75" hidden="false" customHeight="false" outlineLevel="0" collapsed="false">
      <c r="C403" s="159"/>
      <c r="D403" s="159"/>
      <c r="E403" s="159"/>
    </row>
    <row r="404" s="20" customFormat="true" ht="12.75" hidden="false" customHeight="false" outlineLevel="0" collapsed="false">
      <c r="C404" s="159"/>
      <c r="D404" s="159"/>
      <c r="E404" s="159"/>
    </row>
    <row r="405" s="20" customFormat="true" ht="12.75" hidden="false" customHeight="false" outlineLevel="0" collapsed="false">
      <c r="C405" s="159"/>
      <c r="D405" s="159"/>
      <c r="E405" s="159"/>
    </row>
    <row r="406" s="20" customFormat="true" ht="12.75" hidden="false" customHeight="false" outlineLevel="0" collapsed="false">
      <c r="C406" s="159"/>
      <c r="D406" s="159"/>
      <c r="E406" s="159"/>
    </row>
    <row r="407" s="20" customFormat="true" ht="12.75" hidden="false" customHeight="false" outlineLevel="0" collapsed="false">
      <c r="C407" s="159"/>
      <c r="D407" s="159"/>
      <c r="E407" s="159"/>
    </row>
    <row r="408" s="20" customFormat="true" ht="12.75" hidden="false" customHeight="false" outlineLevel="0" collapsed="false">
      <c r="C408" s="159"/>
      <c r="D408" s="159"/>
      <c r="E408" s="159"/>
    </row>
    <row r="409" s="20" customFormat="true" ht="12.75" hidden="false" customHeight="false" outlineLevel="0" collapsed="false">
      <c r="C409" s="159"/>
      <c r="D409" s="159"/>
      <c r="E409" s="159"/>
    </row>
    <row r="410" s="20" customFormat="true" ht="12.75" hidden="false" customHeight="false" outlineLevel="0" collapsed="false">
      <c r="C410" s="159"/>
      <c r="D410" s="159"/>
      <c r="E410" s="159"/>
    </row>
    <row r="411" s="20" customFormat="true" ht="12.75" hidden="false" customHeight="false" outlineLevel="0" collapsed="false">
      <c r="C411" s="159"/>
      <c r="D411" s="159"/>
      <c r="E411" s="159"/>
    </row>
    <row r="412" s="20" customFormat="true" ht="12.75" hidden="false" customHeight="false" outlineLevel="0" collapsed="false">
      <c r="C412" s="159"/>
      <c r="D412" s="159"/>
      <c r="E412" s="159"/>
    </row>
    <row r="413" s="20" customFormat="true" ht="12.75" hidden="false" customHeight="false" outlineLevel="0" collapsed="false">
      <c r="C413" s="159"/>
      <c r="D413" s="159"/>
      <c r="E413" s="159"/>
    </row>
    <row r="414" s="20" customFormat="true" ht="12.75" hidden="false" customHeight="false" outlineLevel="0" collapsed="false">
      <c r="C414" s="159"/>
      <c r="D414" s="159"/>
      <c r="E414" s="159"/>
    </row>
    <row r="415" s="20" customFormat="true" ht="12.75" hidden="false" customHeight="false" outlineLevel="0" collapsed="false">
      <c r="C415" s="159"/>
      <c r="D415" s="159"/>
      <c r="E415" s="159"/>
    </row>
    <row r="416" s="20" customFormat="true" ht="12.75" hidden="false" customHeight="false" outlineLevel="0" collapsed="false">
      <c r="C416" s="159"/>
      <c r="D416" s="159"/>
      <c r="E416" s="159"/>
    </row>
    <row r="417" s="20" customFormat="true" ht="12.75" hidden="false" customHeight="false" outlineLevel="0" collapsed="false">
      <c r="C417" s="159"/>
      <c r="D417" s="159"/>
      <c r="E417" s="159"/>
    </row>
    <row r="418" s="20" customFormat="true" ht="12.75" hidden="false" customHeight="false" outlineLevel="0" collapsed="false">
      <c r="C418" s="159"/>
      <c r="D418" s="159"/>
      <c r="E418" s="159"/>
    </row>
    <row r="419" s="20" customFormat="true" ht="12.75" hidden="false" customHeight="false" outlineLevel="0" collapsed="false">
      <c r="C419" s="159"/>
      <c r="D419" s="159"/>
      <c r="E419" s="159"/>
    </row>
    <row r="420" s="20" customFormat="true" ht="12.75" hidden="false" customHeight="false" outlineLevel="0" collapsed="false">
      <c r="C420" s="159"/>
      <c r="D420" s="159"/>
      <c r="E420" s="159"/>
    </row>
    <row r="421" s="20" customFormat="true" ht="12.75" hidden="false" customHeight="false" outlineLevel="0" collapsed="false">
      <c r="C421" s="159"/>
      <c r="D421" s="159"/>
      <c r="E421" s="159"/>
    </row>
    <row r="422" s="20" customFormat="true" ht="12.75" hidden="false" customHeight="false" outlineLevel="0" collapsed="false">
      <c r="C422" s="159"/>
      <c r="D422" s="159"/>
      <c r="E422" s="159"/>
    </row>
    <row r="423" s="20" customFormat="true" ht="12.75" hidden="false" customHeight="false" outlineLevel="0" collapsed="false">
      <c r="C423" s="159"/>
      <c r="D423" s="159"/>
      <c r="E423" s="159"/>
    </row>
    <row r="424" s="20" customFormat="true" ht="12.75" hidden="false" customHeight="false" outlineLevel="0" collapsed="false">
      <c r="C424" s="159"/>
      <c r="D424" s="159"/>
      <c r="E424" s="159"/>
    </row>
    <row r="425" s="20" customFormat="true" ht="12.75" hidden="false" customHeight="false" outlineLevel="0" collapsed="false">
      <c r="C425" s="159"/>
      <c r="D425" s="159"/>
      <c r="E425" s="159"/>
    </row>
    <row r="426" s="20" customFormat="true" ht="12.75" hidden="false" customHeight="false" outlineLevel="0" collapsed="false">
      <c r="C426" s="159"/>
      <c r="D426" s="159"/>
      <c r="E426" s="159"/>
    </row>
    <row r="427" s="20" customFormat="true" ht="12.75" hidden="false" customHeight="false" outlineLevel="0" collapsed="false">
      <c r="C427" s="159"/>
      <c r="D427" s="159"/>
      <c r="E427" s="159"/>
    </row>
    <row r="428" s="20" customFormat="true" ht="12.75" hidden="false" customHeight="false" outlineLevel="0" collapsed="false">
      <c r="C428" s="159"/>
      <c r="D428" s="159"/>
      <c r="E428" s="159"/>
    </row>
    <row r="429" s="20" customFormat="true" ht="12.75" hidden="false" customHeight="false" outlineLevel="0" collapsed="false">
      <c r="C429" s="159"/>
      <c r="D429" s="159"/>
      <c r="E429" s="159"/>
    </row>
    <row r="430" s="20" customFormat="true" ht="12.75" hidden="false" customHeight="false" outlineLevel="0" collapsed="false">
      <c r="C430" s="159"/>
      <c r="D430" s="159"/>
      <c r="E430" s="159"/>
    </row>
    <row r="431" s="20" customFormat="true" ht="12.75" hidden="false" customHeight="false" outlineLevel="0" collapsed="false">
      <c r="C431" s="159"/>
      <c r="D431" s="159"/>
      <c r="E431" s="159"/>
    </row>
    <row r="432" s="20" customFormat="true" ht="12.75" hidden="false" customHeight="false" outlineLevel="0" collapsed="false">
      <c r="C432" s="159"/>
      <c r="D432" s="159"/>
      <c r="E432" s="159"/>
    </row>
    <row r="433" s="20" customFormat="true" ht="12.75" hidden="false" customHeight="false" outlineLevel="0" collapsed="false">
      <c r="C433" s="159"/>
      <c r="D433" s="159"/>
      <c r="E433" s="159"/>
    </row>
    <row r="434" s="20" customFormat="true" ht="12.75" hidden="false" customHeight="false" outlineLevel="0" collapsed="false">
      <c r="C434" s="159"/>
      <c r="D434" s="159"/>
      <c r="E434" s="159"/>
    </row>
    <row r="435" s="20" customFormat="true" ht="12.75" hidden="false" customHeight="false" outlineLevel="0" collapsed="false">
      <c r="C435" s="159"/>
      <c r="D435" s="159"/>
      <c r="E435" s="159"/>
    </row>
    <row r="436" s="20" customFormat="true" ht="12.75" hidden="false" customHeight="false" outlineLevel="0" collapsed="false">
      <c r="C436" s="159"/>
      <c r="D436" s="159"/>
      <c r="E436" s="159"/>
    </row>
    <row r="437" s="20" customFormat="true" ht="12.75" hidden="false" customHeight="false" outlineLevel="0" collapsed="false">
      <c r="C437" s="159"/>
      <c r="D437" s="159"/>
      <c r="E437" s="159"/>
    </row>
    <row r="438" s="20" customFormat="true" ht="12.75" hidden="false" customHeight="false" outlineLevel="0" collapsed="false">
      <c r="C438" s="159"/>
      <c r="D438" s="159"/>
      <c r="E438" s="159"/>
    </row>
    <row r="439" s="20" customFormat="true" ht="12.75" hidden="false" customHeight="false" outlineLevel="0" collapsed="false">
      <c r="C439" s="159"/>
      <c r="D439" s="159"/>
      <c r="E439" s="159"/>
    </row>
    <row r="440" s="20" customFormat="true" ht="12.75" hidden="false" customHeight="false" outlineLevel="0" collapsed="false">
      <c r="C440" s="159"/>
      <c r="D440" s="159"/>
      <c r="E440" s="159"/>
    </row>
    <row r="441" s="20" customFormat="true" ht="12.75" hidden="false" customHeight="false" outlineLevel="0" collapsed="false">
      <c r="C441" s="159"/>
      <c r="D441" s="159"/>
      <c r="E441" s="159"/>
    </row>
    <row r="442" s="20" customFormat="true" ht="12.75" hidden="false" customHeight="false" outlineLevel="0" collapsed="false">
      <c r="C442" s="159"/>
      <c r="D442" s="159"/>
      <c r="E442" s="159"/>
    </row>
    <row r="443" s="20" customFormat="true" ht="12.75" hidden="false" customHeight="false" outlineLevel="0" collapsed="false">
      <c r="C443" s="159"/>
      <c r="D443" s="159"/>
      <c r="E443" s="159"/>
    </row>
    <row r="444" s="20" customFormat="true" ht="12.75" hidden="false" customHeight="false" outlineLevel="0" collapsed="false">
      <c r="C444" s="159"/>
      <c r="D444" s="159"/>
      <c r="E444" s="159"/>
    </row>
    <row r="445" s="20" customFormat="true" ht="12.75" hidden="false" customHeight="false" outlineLevel="0" collapsed="false">
      <c r="C445" s="159"/>
      <c r="D445" s="159"/>
      <c r="E445" s="159"/>
    </row>
    <row r="446" s="20" customFormat="true" ht="12.75" hidden="false" customHeight="false" outlineLevel="0" collapsed="false">
      <c r="C446" s="159"/>
      <c r="D446" s="159"/>
      <c r="E446" s="159"/>
    </row>
    <row r="447" s="20" customFormat="true" ht="12.75" hidden="false" customHeight="false" outlineLevel="0" collapsed="false">
      <c r="C447" s="159"/>
      <c r="D447" s="159"/>
      <c r="E447" s="159"/>
    </row>
    <row r="448" s="20" customFormat="true" ht="12.75" hidden="false" customHeight="false" outlineLevel="0" collapsed="false">
      <c r="C448" s="159"/>
      <c r="D448" s="159"/>
      <c r="E448" s="159"/>
    </row>
    <row r="449" s="20" customFormat="true" ht="12.75" hidden="false" customHeight="false" outlineLevel="0" collapsed="false">
      <c r="C449" s="159"/>
      <c r="D449" s="159"/>
      <c r="E449" s="159"/>
    </row>
    <row r="450" s="20" customFormat="true" ht="12.75" hidden="false" customHeight="false" outlineLevel="0" collapsed="false">
      <c r="C450" s="159"/>
      <c r="D450" s="159"/>
      <c r="E450" s="159"/>
    </row>
    <row r="451" s="20" customFormat="true" ht="12.75" hidden="false" customHeight="false" outlineLevel="0" collapsed="false">
      <c r="C451" s="159"/>
      <c r="D451" s="159"/>
      <c r="E451" s="159"/>
    </row>
    <row r="452" s="20" customFormat="true" ht="12.75" hidden="false" customHeight="false" outlineLevel="0" collapsed="false">
      <c r="C452" s="159"/>
      <c r="D452" s="159"/>
      <c r="E452" s="159"/>
    </row>
    <row r="453" s="20" customFormat="true" ht="12.75" hidden="false" customHeight="false" outlineLevel="0" collapsed="false">
      <c r="C453" s="159"/>
      <c r="D453" s="159"/>
      <c r="E453" s="159"/>
    </row>
    <row r="454" s="20" customFormat="true" ht="12.75" hidden="false" customHeight="false" outlineLevel="0" collapsed="false">
      <c r="C454" s="159"/>
      <c r="D454" s="159"/>
      <c r="E454" s="159"/>
    </row>
    <row r="455" s="20" customFormat="true" ht="12.75" hidden="false" customHeight="false" outlineLevel="0" collapsed="false">
      <c r="C455" s="159"/>
      <c r="D455" s="159"/>
      <c r="E455" s="159"/>
    </row>
    <row r="456" s="20" customFormat="true" ht="12.75" hidden="false" customHeight="false" outlineLevel="0" collapsed="false">
      <c r="C456" s="159"/>
      <c r="D456" s="159"/>
      <c r="E456" s="159"/>
    </row>
    <row r="457" s="20" customFormat="true" ht="12.75" hidden="false" customHeight="false" outlineLevel="0" collapsed="false">
      <c r="C457" s="159"/>
      <c r="D457" s="159"/>
      <c r="E457" s="159"/>
    </row>
    <row r="458" s="20" customFormat="true" ht="12.75" hidden="false" customHeight="false" outlineLevel="0" collapsed="false">
      <c r="C458" s="159"/>
      <c r="D458" s="159"/>
      <c r="E458" s="159"/>
    </row>
    <row r="459" s="20" customFormat="true" ht="12.75" hidden="false" customHeight="false" outlineLevel="0" collapsed="false">
      <c r="C459" s="159"/>
      <c r="D459" s="159"/>
      <c r="E459" s="159"/>
    </row>
    <row r="460" s="20" customFormat="true" ht="12.75" hidden="false" customHeight="false" outlineLevel="0" collapsed="false">
      <c r="C460" s="159"/>
      <c r="D460" s="159"/>
      <c r="E460" s="159"/>
    </row>
    <row r="461" s="20" customFormat="true" ht="12.75" hidden="false" customHeight="false" outlineLevel="0" collapsed="false">
      <c r="C461" s="159"/>
      <c r="D461" s="159"/>
      <c r="E461" s="159"/>
    </row>
    <row r="462" s="20" customFormat="true" ht="12.75" hidden="false" customHeight="false" outlineLevel="0" collapsed="false">
      <c r="C462" s="159"/>
      <c r="D462" s="159"/>
      <c r="E462" s="159"/>
    </row>
    <row r="463" s="20" customFormat="true" ht="12.75" hidden="false" customHeight="false" outlineLevel="0" collapsed="false">
      <c r="C463" s="159"/>
      <c r="D463" s="159"/>
      <c r="E463" s="159"/>
    </row>
    <row r="464" s="20" customFormat="true" ht="12.75" hidden="false" customHeight="false" outlineLevel="0" collapsed="false">
      <c r="C464" s="159"/>
      <c r="D464" s="159"/>
      <c r="E464" s="159"/>
    </row>
    <row r="465" s="20" customFormat="true" ht="12.75" hidden="false" customHeight="false" outlineLevel="0" collapsed="false">
      <c r="C465" s="159"/>
      <c r="D465" s="159"/>
      <c r="E465" s="159"/>
    </row>
    <row r="466" s="20" customFormat="true" ht="12.75" hidden="false" customHeight="false" outlineLevel="0" collapsed="false">
      <c r="C466" s="159"/>
      <c r="D466" s="159"/>
      <c r="E466" s="159"/>
    </row>
    <row r="467" s="20" customFormat="true" ht="12.75" hidden="false" customHeight="false" outlineLevel="0" collapsed="false">
      <c r="C467" s="159"/>
      <c r="D467" s="159"/>
      <c r="E467" s="159"/>
    </row>
    <row r="468" s="20" customFormat="true" ht="12.75" hidden="false" customHeight="false" outlineLevel="0" collapsed="false">
      <c r="C468" s="159"/>
      <c r="D468" s="159"/>
      <c r="E468" s="159"/>
    </row>
    <row r="469" s="20" customFormat="true" ht="12.75" hidden="false" customHeight="false" outlineLevel="0" collapsed="false">
      <c r="C469" s="159"/>
      <c r="D469" s="159"/>
      <c r="E469" s="159"/>
    </row>
    <row r="470" s="20" customFormat="true" ht="12.75" hidden="false" customHeight="false" outlineLevel="0" collapsed="false">
      <c r="C470" s="159"/>
      <c r="D470" s="159"/>
      <c r="E470" s="159"/>
    </row>
    <row r="471" s="20" customFormat="true" ht="12.75" hidden="false" customHeight="false" outlineLevel="0" collapsed="false">
      <c r="C471" s="159"/>
      <c r="D471" s="159"/>
      <c r="E471" s="159"/>
    </row>
    <row r="472" s="20" customFormat="true" ht="12.75" hidden="false" customHeight="false" outlineLevel="0" collapsed="false">
      <c r="C472" s="159"/>
      <c r="D472" s="159"/>
      <c r="E472" s="159"/>
    </row>
    <row r="473" s="20" customFormat="true" ht="12.75" hidden="false" customHeight="false" outlineLevel="0" collapsed="false">
      <c r="C473" s="159"/>
      <c r="D473" s="159"/>
      <c r="E473" s="159"/>
    </row>
    <row r="474" s="20" customFormat="true" ht="12.75" hidden="false" customHeight="false" outlineLevel="0" collapsed="false">
      <c r="C474" s="159"/>
      <c r="D474" s="159"/>
      <c r="E474" s="159"/>
    </row>
    <row r="475" s="20" customFormat="true" ht="12.75" hidden="false" customHeight="false" outlineLevel="0" collapsed="false">
      <c r="C475" s="159"/>
      <c r="D475" s="159"/>
      <c r="E475" s="159"/>
    </row>
    <row r="476" s="20" customFormat="true" ht="12.75" hidden="false" customHeight="false" outlineLevel="0" collapsed="false">
      <c r="C476" s="159"/>
      <c r="D476" s="159"/>
      <c r="E476" s="159"/>
    </row>
    <row r="477" s="20" customFormat="true" ht="12.75" hidden="false" customHeight="false" outlineLevel="0" collapsed="false">
      <c r="C477" s="159"/>
      <c r="D477" s="159"/>
      <c r="E477" s="159"/>
    </row>
    <row r="478" s="20" customFormat="true" ht="12.75" hidden="false" customHeight="false" outlineLevel="0" collapsed="false">
      <c r="C478" s="159"/>
      <c r="D478" s="159"/>
      <c r="E478" s="159"/>
    </row>
    <row r="479" s="20" customFormat="true" ht="12.75" hidden="false" customHeight="false" outlineLevel="0" collapsed="false">
      <c r="C479" s="159"/>
      <c r="D479" s="159"/>
      <c r="E479" s="159"/>
    </row>
    <row r="480" s="20" customFormat="true" ht="12.75" hidden="false" customHeight="false" outlineLevel="0" collapsed="false">
      <c r="C480" s="159"/>
      <c r="D480" s="159"/>
      <c r="E480" s="159"/>
    </row>
    <row r="481" s="20" customFormat="true" ht="12.75" hidden="false" customHeight="false" outlineLevel="0" collapsed="false">
      <c r="C481" s="159"/>
      <c r="D481" s="159"/>
      <c r="E481" s="159"/>
    </row>
    <row r="482" s="20" customFormat="true" ht="12.75" hidden="false" customHeight="false" outlineLevel="0" collapsed="false">
      <c r="C482" s="159"/>
      <c r="D482" s="159"/>
      <c r="E482" s="159"/>
    </row>
    <row r="483" s="20" customFormat="true" ht="12.75" hidden="false" customHeight="false" outlineLevel="0" collapsed="false">
      <c r="C483" s="159"/>
      <c r="D483" s="159"/>
      <c r="E483" s="159"/>
    </row>
    <row r="484" s="20" customFormat="true" ht="12.75" hidden="false" customHeight="false" outlineLevel="0" collapsed="false">
      <c r="C484" s="159"/>
      <c r="D484" s="159"/>
      <c r="E484" s="159"/>
    </row>
    <row r="485" s="20" customFormat="true" ht="12.75" hidden="false" customHeight="false" outlineLevel="0" collapsed="false">
      <c r="C485" s="159"/>
      <c r="D485" s="159"/>
      <c r="E485" s="159"/>
    </row>
    <row r="486" s="20" customFormat="true" ht="12.75" hidden="false" customHeight="false" outlineLevel="0" collapsed="false">
      <c r="C486" s="159"/>
      <c r="D486" s="159"/>
      <c r="E486" s="159"/>
    </row>
    <row r="487" s="20" customFormat="true" ht="12.75" hidden="false" customHeight="false" outlineLevel="0" collapsed="false">
      <c r="C487" s="159"/>
      <c r="D487" s="159"/>
      <c r="E487" s="159"/>
    </row>
    <row r="488" s="20" customFormat="true" ht="12.75" hidden="false" customHeight="false" outlineLevel="0" collapsed="false">
      <c r="C488" s="159"/>
      <c r="D488" s="159"/>
      <c r="E488" s="159"/>
    </row>
    <row r="489" s="20" customFormat="true" ht="12.75" hidden="false" customHeight="false" outlineLevel="0" collapsed="false">
      <c r="C489" s="159"/>
      <c r="D489" s="159"/>
      <c r="E489" s="159"/>
    </row>
    <row r="490" s="20" customFormat="true" ht="12.75" hidden="false" customHeight="false" outlineLevel="0" collapsed="false">
      <c r="C490" s="159"/>
      <c r="D490" s="159"/>
      <c r="E490" s="159"/>
    </row>
    <row r="491" s="20" customFormat="true" ht="12.75" hidden="false" customHeight="false" outlineLevel="0" collapsed="false">
      <c r="C491" s="159"/>
      <c r="D491" s="159"/>
      <c r="E491" s="159"/>
    </row>
    <row r="492" s="20" customFormat="true" ht="12.75" hidden="false" customHeight="false" outlineLevel="0" collapsed="false">
      <c r="C492" s="159"/>
      <c r="D492" s="159"/>
      <c r="E492" s="159"/>
    </row>
    <row r="493" s="20" customFormat="true" ht="12.75" hidden="false" customHeight="false" outlineLevel="0" collapsed="false">
      <c r="C493" s="159"/>
      <c r="D493" s="159"/>
      <c r="E493" s="159"/>
    </row>
    <row r="494" s="20" customFormat="true" ht="12.75" hidden="false" customHeight="false" outlineLevel="0" collapsed="false">
      <c r="C494" s="159"/>
      <c r="D494" s="159"/>
      <c r="E494" s="159"/>
    </row>
    <row r="495" s="20" customFormat="true" ht="12.75" hidden="false" customHeight="false" outlineLevel="0" collapsed="false">
      <c r="C495" s="159"/>
      <c r="D495" s="159"/>
      <c r="E495" s="159"/>
    </row>
    <row r="496" s="20" customFormat="true" ht="12.75" hidden="false" customHeight="false" outlineLevel="0" collapsed="false">
      <c r="C496" s="159"/>
      <c r="D496" s="159"/>
      <c r="E496" s="159"/>
    </row>
    <row r="497" s="20" customFormat="true" ht="12.75" hidden="false" customHeight="false" outlineLevel="0" collapsed="false">
      <c r="C497" s="159"/>
      <c r="D497" s="159"/>
      <c r="E497" s="159"/>
    </row>
    <row r="498" s="20" customFormat="true" ht="12.75" hidden="false" customHeight="false" outlineLevel="0" collapsed="false">
      <c r="C498" s="159"/>
      <c r="D498" s="159"/>
      <c r="E498" s="159"/>
    </row>
    <row r="499" s="20" customFormat="true" ht="12.75" hidden="false" customHeight="false" outlineLevel="0" collapsed="false">
      <c r="C499" s="159"/>
      <c r="D499" s="159"/>
      <c r="E499" s="159"/>
    </row>
    <row r="500" s="20" customFormat="true" ht="12.75" hidden="false" customHeight="false" outlineLevel="0" collapsed="false">
      <c r="C500" s="159"/>
      <c r="D500" s="159"/>
      <c r="E500" s="159"/>
    </row>
    <row r="501" s="20" customFormat="true" ht="12.75" hidden="false" customHeight="false" outlineLevel="0" collapsed="false">
      <c r="C501" s="159"/>
      <c r="D501" s="159"/>
      <c r="E501" s="159"/>
    </row>
    <row r="502" s="20" customFormat="true" ht="12.75" hidden="false" customHeight="false" outlineLevel="0" collapsed="false">
      <c r="C502" s="159"/>
      <c r="D502" s="159"/>
      <c r="E502" s="159"/>
    </row>
    <row r="503" s="20" customFormat="true" ht="12.75" hidden="false" customHeight="false" outlineLevel="0" collapsed="false">
      <c r="C503" s="159"/>
      <c r="D503" s="159"/>
      <c r="E503" s="159"/>
    </row>
    <row r="504" s="20" customFormat="true" ht="12.75" hidden="false" customHeight="false" outlineLevel="0" collapsed="false">
      <c r="C504" s="159"/>
      <c r="D504" s="159"/>
      <c r="E504" s="159"/>
    </row>
    <row r="505" s="20" customFormat="true" ht="12.75" hidden="false" customHeight="false" outlineLevel="0" collapsed="false">
      <c r="C505" s="159"/>
      <c r="D505" s="159"/>
      <c r="E505" s="159"/>
    </row>
    <row r="506" s="20" customFormat="true" ht="12.75" hidden="false" customHeight="false" outlineLevel="0" collapsed="false">
      <c r="C506" s="159"/>
      <c r="D506" s="159"/>
      <c r="E506" s="159"/>
    </row>
    <row r="507" s="20" customFormat="true" ht="12.75" hidden="false" customHeight="false" outlineLevel="0" collapsed="false">
      <c r="C507" s="159"/>
      <c r="D507" s="159"/>
      <c r="E507" s="159"/>
    </row>
    <row r="508" s="20" customFormat="true" ht="12.75" hidden="false" customHeight="false" outlineLevel="0" collapsed="false">
      <c r="C508" s="159"/>
      <c r="D508" s="159"/>
      <c r="E508" s="159"/>
    </row>
    <row r="509" s="20" customFormat="true" ht="12.75" hidden="false" customHeight="false" outlineLevel="0" collapsed="false">
      <c r="C509" s="159"/>
      <c r="D509" s="159"/>
      <c r="E509" s="159"/>
    </row>
    <row r="510" s="20" customFormat="true" ht="12.75" hidden="false" customHeight="false" outlineLevel="0" collapsed="false">
      <c r="C510" s="159"/>
      <c r="D510" s="159"/>
      <c r="E510" s="159"/>
    </row>
    <row r="511" s="20" customFormat="true" ht="12.75" hidden="false" customHeight="false" outlineLevel="0" collapsed="false">
      <c r="C511" s="159"/>
      <c r="D511" s="159"/>
      <c r="E511" s="159"/>
    </row>
    <row r="512" s="20" customFormat="true" ht="12.75" hidden="false" customHeight="false" outlineLevel="0" collapsed="false">
      <c r="C512" s="159"/>
      <c r="D512" s="159"/>
      <c r="E512" s="159"/>
    </row>
    <row r="513" s="20" customFormat="true" ht="12.75" hidden="false" customHeight="false" outlineLevel="0" collapsed="false">
      <c r="C513" s="159"/>
      <c r="D513" s="159"/>
      <c r="E513" s="159"/>
    </row>
    <row r="514" s="20" customFormat="true" ht="12.75" hidden="false" customHeight="false" outlineLevel="0" collapsed="false">
      <c r="C514" s="159"/>
      <c r="D514" s="159"/>
      <c r="E514" s="159"/>
    </row>
    <row r="515" s="20" customFormat="true" ht="12.75" hidden="false" customHeight="false" outlineLevel="0" collapsed="false">
      <c r="C515" s="159"/>
      <c r="D515" s="159"/>
      <c r="E515" s="159"/>
    </row>
    <row r="516" s="20" customFormat="true" ht="12.75" hidden="false" customHeight="false" outlineLevel="0" collapsed="false">
      <c r="C516" s="159"/>
      <c r="D516" s="159"/>
      <c r="E516" s="159"/>
    </row>
    <row r="517" s="20" customFormat="true" ht="12.75" hidden="false" customHeight="false" outlineLevel="0" collapsed="false">
      <c r="C517" s="159"/>
      <c r="D517" s="159"/>
      <c r="E517" s="159"/>
    </row>
    <row r="518" s="20" customFormat="true" ht="12.75" hidden="false" customHeight="false" outlineLevel="0" collapsed="false">
      <c r="C518" s="159"/>
      <c r="D518" s="159"/>
      <c r="E518" s="159"/>
    </row>
    <row r="519" s="20" customFormat="true" ht="12.75" hidden="false" customHeight="false" outlineLevel="0" collapsed="false">
      <c r="C519" s="159"/>
      <c r="D519" s="159"/>
      <c r="E519" s="159"/>
    </row>
    <row r="520" s="20" customFormat="true" ht="12.75" hidden="false" customHeight="false" outlineLevel="0" collapsed="false">
      <c r="C520" s="159"/>
      <c r="D520" s="159"/>
      <c r="E520" s="159"/>
    </row>
    <row r="521" s="20" customFormat="true" ht="12.75" hidden="false" customHeight="false" outlineLevel="0" collapsed="false">
      <c r="C521" s="159"/>
      <c r="D521" s="159"/>
      <c r="E521" s="159"/>
    </row>
    <row r="522" s="20" customFormat="true" ht="12.75" hidden="false" customHeight="false" outlineLevel="0" collapsed="false">
      <c r="C522" s="159"/>
      <c r="D522" s="159"/>
      <c r="E522" s="159"/>
    </row>
    <row r="523" s="20" customFormat="true" ht="12.75" hidden="false" customHeight="false" outlineLevel="0" collapsed="false">
      <c r="C523" s="159"/>
      <c r="D523" s="159"/>
      <c r="E523" s="159"/>
    </row>
    <row r="524" s="20" customFormat="true" ht="12.75" hidden="false" customHeight="false" outlineLevel="0" collapsed="false">
      <c r="C524" s="159"/>
      <c r="D524" s="159"/>
      <c r="E524" s="159"/>
    </row>
    <row r="525" s="20" customFormat="true" ht="12.75" hidden="false" customHeight="false" outlineLevel="0" collapsed="false">
      <c r="C525" s="159"/>
      <c r="D525" s="159"/>
      <c r="E525" s="159"/>
    </row>
    <row r="526" s="20" customFormat="true" ht="12.75" hidden="false" customHeight="false" outlineLevel="0" collapsed="false">
      <c r="C526" s="159"/>
      <c r="D526" s="159"/>
      <c r="E526" s="159"/>
    </row>
    <row r="527" s="20" customFormat="true" ht="12.75" hidden="false" customHeight="false" outlineLevel="0" collapsed="false">
      <c r="C527" s="159"/>
      <c r="D527" s="159"/>
      <c r="E527" s="159"/>
    </row>
    <row r="528" s="20" customFormat="true" ht="12.75" hidden="false" customHeight="false" outlineLevel="0" collapsed="false">
      <c r="C528" s="159"/>
      <c r="D528" s="159"/>
      <c r="E528" s="159"/>
    </row>
    <row r="529" s="20" customFormat="true" ht="12.75" hidden="false" customHeight="false" outlineLevel="0" collapsed="false">
      <c r="C529" s="159"/>
      <c r="D529" s="159"/>
      <c r="E529" s="159"/>
    </row>
    <row r="530" s="20" customFormat="true" ht="12.75" hidden="false" customHeight="false" outlineLevel="0" collapsed="false">
      <c r="C530" s="159"/>
      <c r="D530" s="159"/>
      <c r="E530" s="159"/>
    </row>
    <row r="531" s="20" customFormat="true" ht="12.75" hidden="false" customHeight="false" outlineLevel="0" collapsed="false">
      <c r="C531" s="159"/>
      <c r="D531" s="159"/>
      <c r="E531" s="159"/>
    </row>
    <row r="532" s="20" customFormat="true" ht="12.75" hidden="false" customHeight="false" outlineLevel="0" collapsed="false">
      <c r="C532" s="159"/>
      <c r="D532" s="159"/>
      <c r="E532" s="159"/>
    </row>
    <row r="533" s="20" customFormat="true" ht="12.75" hidden="false" customHeight="false" outlineLevel="0" collapsed="false">
      <c r="C533" s="159"/>
      <c r="D533" s="159"/>
      <c r="E533" s="159"/>
    </row>
    <row r="534" s="20" customFormat="true" ht="12.75" hidden="false" customHeight="false" outlineLevel="0" collapsed="false">
      <c r="C534" s="159"/>
      <c r="D534" s="159"/>
      <c r="E534" s="159"/>
    </row>
    <row r="535" s="20" customFormat="true" ht="12.75" hidden="false" customHeight="false" outlineLevel="0" collapsed="false">
      <c r="C535" s="159"/>
      <c r="D535" s="159"/>
      <c r="E535" s="159"/>
    </row>
    <row r="536" s="20" customFormat="true" ht="12.75" hidden="false" customHeight="false" outlineLevel="0" collapsed="false">
      <c r="C536" s="159"/>
      <c r="D536" s="159"/>
      <c r="E536" s="159"/>
    </row>
    <row r="537" s="20" customFormat="true" ht="12.75" hidden="false" customHeight="false" outlineLevel="0" collapsed="false">
      <c r="C537" s="159"/>
      <c r="D537" s="159"/>
      <c r="E537" s="159"/>
    </row>
    <row r="538" s="20" customFormat="true" ht="12.75" hidden="false" customHeight="false" outlineLevel="0" collapsed="false">
      <c r="C538" s="159"/>
      <c r="D538" s="159"/>
      <c r="E538" s="159"/>
    </row>
    <row r="539" s="20" customFormat="true" ht="12.75" hidden="false" customHeight="false" outlineLevel="0" collapsed="false">
      <c r="C539" s="159"/>
      <c r="D539" s="159"/>
      <c r="E539" s="159"/>
    </row>
    <row r="540" s="20" customFormat="true" ht="12.75" hidden="false" customHeight="false" outlineLevel="0" collapsed="false">
      <c r="C540" s="159"/>
      <c r="D540" s="159"/>
      <c r="E540" s="159"/>
    </row>
    <row r="541" s="20" customFormat="true" ht="12.75" hidden="false" customHeight="false" outlineLevel="0" collapsed="false">
      <c r="C541" s="159"/>
      <c r="D541" s="159"/>
      <c r="E541" s="159"/>
    </row>
    <row r="542" s="20" customFormat="true" ht="12.75" hidden="false" customHeight="false" outlineLevel="0" collapsed="false">
      <c r="C542" s="159"/>
      <c r="D542" s="159"/>
      <c r="E542" s="159"/>
    </row>
    <row r="543" s="20" customFormat="true" ht="12.75" hidden="false" customHeight="false" outlineLevel="0" collapsed="false">
      <c r="C543" s="159"/>
      <c r="D543" s="159"/>
      <c r="E543" s="159"/>
    </row>
    <row r="544" s="20" customFormat="true" ht="12.75" hidden="false" customHeight="false" outlineLevel="0" collapsed="false">
      <c r="C544" s="159"/>
      <c r="D544" s="159"/>
      <c r="E544" s="159"/>
    </row>
    <row r="545" s="20" customFormat="true" ht="12.75" hidden="false" customHeight="false" outlineLevel="0" collapsed="false">
      <c r="C545" s="159"/>
      <c r="D545" s="159"/>
      <c r="E545" s="159"/>
    </row>
    <row r="546" s="20" customFormat="true" ht="12.75" hidden="false" customHeight="false" outlineLevel="0" collapsed="false">
      <c r="C546" s="159"/>
      <c r="D546" s="159"/>
      <c r="E546" s="159"/>
    </row>
    <row r="547" s="20" customFormat="true" ht="12.75" hidden="false" customHeight="false" outlineLevel="0" collapsed="false">
      <c r="C547" s="159"/>
      <c r="D547" s="159"/>
      <c r="E547" s="159"/>
    </row>
    <row r="548" s="20" customFormat="true" ht="12.75" hidden="false" customHeight="false" outlineLevel="0" collapsed="false">
      <c r="C548" s="159"/>
      <c r="D548" s="159"/>
      <c r="E548" s="159"/>
    </row>
    <row r="549" s="20" customFormat="true" ht="12.75" hidden="false" customHeight="false" outlineLevel="0" collapsed="false">
      <c r="C549" s="159"/>
      <c r="D549" s="159"/>
      <c r="E549" s="159"/>
    </row>
    <row r="550" s="20" customFormat="true" ht="12.75" hidden="false" customHeight="false" outlineLevel="0" collapsed="false">
      <c r="C550" s="159"/>
      <c r="D550" s="159"/>
      <c r="E550" s="159"/>
    </row>
    <row r="551" s="20" customFormat="true" ht="12.75" hidden="false" customHeight="false" outlineLevel="0" collapsed="false">
      <c r="C551" s="159"/>
      <c r="D551" s="159"/>
      <c r="E551" s="159"/>
    </row>
    <row r="552" s="20" customFormat="true" ht="12.75" hidden="false" customHeight="false" outlineLevel="0" collapsed="false">
      <c r="C552" s="159"/>
      <c r="D552" s="159"/>
      <c r="E552" s="159"/>
    </row>
    <row r="553" s="20" customFormat="true" ht="12.75" hidden="false" customHeight="false" outlineLevel="0" collapsed="false">
      <c r="C553" s="159"/>
      <c r="D553" s="159"/>
      <c r="E553" s="159"/>
    </row>
    <row r="554" s="20" customFormat="true" ht="12.75" hidden="false" customHeight="false" outlineLevel="0" collapsed="false">
      <c r="C554" s="159"/>
      <c r="D554" s="159"/>
      <c r="E554" s="159"/>
    </row>
    <row r="555" s="20" customFormat="true" ht="12.75" hidden="false" customHeight="false" outlineLevel="0" collapsed="false">
      <c r="C555" s="159"/>
      <c r="D555" s="159"/>
      <c r="E555" s="159"/>
    </row>
    <row r="556" s="20" customFormat="true" ht="12.75" hidden="false" customHeight="false" outlineLevel="0" collapsed="false">
      <c r="C556" s="159"/>
      <c r="D556" s="159"/>
      <c r="E556" s="159"/>
    </row>
    <row r="557" s="20" customFormat="true" ht="12.75" hidden="false" customHeight="false" outlineLevel="0" collapsed="false">
      <c r="C557" s="159"/>
      <c r="D557" s="159"/>
      <c r="E557" s="159"/>
    </row>
    <row r="558" s="20" customFormat="true" ht="12.75" hidden="false" customHeight="false" outlineLevel="0" collapsed="false">
      <c r="C558" s="159"/>
      <c r="D558" s="159"/>
      <c r="E558" s="159"/>
    </row>
    <row r="559" s="20" customFormat="true" ht="12.75" hidden="false" customHeight="false" outlineLevel="0" collapsed="false">
      <c r="C559" s="159"/>
      <c r="D559" s="159"/>
      <c r="E559" s="159"/>
    </row>
    <row r="560" s="20" customFormat="true" ht="12.75" hidden="false" customHeight="false" outlineLevel="0" collapsed="false">
      <c r="C560" s="159"/>
      <c r="D560" s="159"/>
      <c r="E560" s="159"/>
    </row>
    <row r="561" s="20" customFormat="true" ht="12.75" hidden="false" customHeight="false" outlineLevel="0" collapsed="false">
      <c r="C561" s="159"/>
      <c r="D561" s="159"/>
      <c r="E561" s="159"/>
    </row>
    <row r="562" s="20" customFormat="true" ht="12.75" hidden="false" customHeight="false" outlineLevel="0" collapsed="false">
      <c r="C562" s="159"/>
      <c r="D562" s="159"/>
      <c r="E562" s="159"/>
    </row>
    <row r="563" s="20" customFormat="true" ht="12.75" hidden="false" customHeight="false" outlineLevel="0" collapsed="false">
      <c r="C563" s="159"/>
      <c r="D563" s="159"/>
      <c r="E563" s="159"/>
    </row>
    <row r="564" s="20" customFormat="true" ht="12.75" hidden="false" customHeight="false" outlineLevel="0" collapsed="false">
      <c r="C564" s="159"/>
      <c r="D564" s="159"/>
      <c r="E564" s="159"/>
    </row>
    <row r="565" s="20" customFormat="true" ht="12.75" hidden="false" customHeight="false" outlineLevel="0" collapsed="false">
      <c r="C565" s="159"/>
      <c r="D565" s="159"/>
      <c r="E565" s="159"/>
    </row>
    <row r="566" s="20" customFormat="true" ht="12.75" hidden="false" customHeight="false" outlineLevel="0" collapsed="false">
      <c r="C566" s="159"/>
      <c r="D566" s="159"/>
      <c r="E566" s="159"/>
    </row>
  </sheetData>
  <sheetProtection sheet="true" password="dc57" objects="true" scenarios="true"/>
  <mergeCells count="79">
    <mergeCell ref="B2:E2"/>
    <mergeCell ref="B5:E5"/>
    <mergeCell ref="B6:D6"/>
    <mergeCell ref="B7:D7"/>
    <mergeCell ref="B8:D8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2:B23"/>
    <mergeCell ref="C22:D22"/>
    <mergeCell ref="E22:E23"/>
    <mergeCell ref="C23:D23"/>
    <mergeCell ref="B24:E24"/>
    <mergeCell ref="C25:D25"/>
    <mergeCell ref="C26:D26"/>
    <mergeCell ref="B28:E28"/>
    <mergeCell ref="B29:E29"/>
    <mergeCell ref="E30:E31"/>
    <mergeCell ref="E33:E37"/>
    <mergeCell ref="B39:D39"/>
    <mergeCell ref="B40:E40"/>
    <mergeCell ref="E41:E42"/>
    <mergeCell ref="B47:E47"/>
    <mergeCell ref="C48:D48"/>
    <mergeCell ref="E48:E67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B68:C68"/>
    <mergeCell ref="B70:C70"/>
    <mergeCell ref="B72:E72"/>
    <mergeCell ref="E73:E78"/>
    <mergeCell ref="B80:E80"/>
    <mergeCell ref="B81:E81"/>
    <mergeCell ref="B82:C82"/>
    <mergeCell ref="B83:C83"/>
    <mergeCell ref="B85:C85"/>
    <mergeCell ref="B86:E86"/>
    <mergeCell ref="B87:E87"/>
    <mergeCell ref="B88:E88"/>
    <mergeCell ref="E89:E90"/>
    <mergeCell ref="B92:D92"/>
    <mergeCell ref="B93:C93"/>
    <mergeCell ref="B95:E95"/>
    <mergeCell ref="E96:E98"/>
    <mergeCell ref="D102:E102"/>
    <mergeCell ref="B103:E103"/>
    <mergeCell ref="B104:C104"/>
    <mergeCell ref="E104:E108"/>
    <mergeCell ref="B105:C105"/>
    <mergeCell ref="B106:C106"/>
    <mergeCell ref="B107:C107"/>
    <mergeCell ref="B108:C108"/>
    <mergeCell ref="B110:E110"/>
    <mergeCell ref="E111:E112"/>
    <mergeCell ref="B115:C115"/>
    <mergeCell ref="E115:E117"/>
    <mergeCell ref="B116:C116"/>
    <mergeCell ref="B117:C117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1" manualBreakCount="1">
    <brk id="39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D568"/>
  <sheetViews>
    <sheetView showFormulas="false" showGridLines="false" showRowColHeaders="true" showZeros="true" rightToLeft="false" tabSelected="false" showOutlineSymbols="true" defaultGridColor="true" view="normal" topLeftCell="A103" colorId="64" zoomScale="100" zoomScaleNormal="100" zoomScalePageLayoutView="100" workbookViewId="0">
      <selection pane="topLeft" activeCell="B139" activeCellId="0" sqref="B139"/>
    </sheetView>
  </sheetViews>
  <sheetFormatPr defaultColWidth="9.13671875" defaultRowHeight="12.75" zeroHeight="false" outlineLevelRow="2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58" width="11.86"/>
    <col collapsed="false" customWidth="true" hidden="false" outlineLevel="0" max="4" min="4" style="58" width="14.69"/>
    <col collapsed="false" customWidth="true" hidden="false" outlineLevel="0" max="5" min="5" style="58" width="19.99"/>
    <col collapsed="false" customWidth="true" hidden="false" outlineLevel="0" max="6" min="6" style="21" width="15.42"/>
    <col collapsed="false" customWidth="true" hidden="false" outlineLevel="0" max="7" min="7" style="20" width="1.85"/>
    <col collapsed="false" customWidth="true" hidden="false" outlineLevel="0" max="8" min="8" style="20" width="11.99"/>
    <col collapsed="false" customWidth="false" hidden="false" outlineLevel="0" max="82" min="9" style="20" width="9.13"/>
    <col collapsed="false" customWidth="false" hidden="false" outlineLevel="0" max="1024" min="83" style="21" width="9.13"/>
  </cols>
  <sheetData>
    <row r="1" customFormat="false" ht="7.5" hidden="false" customHeight="true" outlineLevel="0" collapsed="false"/>
    <row r="2" customFormat="false" ht="17.25" hidden="false" customHeight="false" outlineLevel="0" collapsed="false">
      <c r="B2" s="59" t="s">
        <v>76</v>
      </c>
      <c r="C2" s="59"/>
      <c r="D2" s="59"/>
      <c r="E2" s="59"/>
      <c r="F2" s="60"/>
    </row>
    <row r="3" customFormat="false" ht="15" hidden="false" customHeight="true" outlineLevel="0" collapsed="false">
      <c r="B3" s="61" t="s">
        <v>77</v>
      </c>
      <c r="F3" s="31"/>
    </row>
    <row r="4" customFormat="false" ht="15" hidden="false" customHeight="true" outlineLevel="0" collapsed="false">
      <c r="B4" s="61" t="s">
        <v>78</v>
      </c>
      <c r="F4" s="31"/>
    </row>
    <row r="5" customFormat="false" ht="15" hidden="false" customHeight="true" outlineLevel="0" collapsed="false">
      <c r="B5" s="62" t="s">
        <v>46</v>
      </c>
      <c r="C5" s="62"/>
      <c r="D5" s="62"/>
      <c r="E5" s="62"/>
      <c r="F5" s="63"/>
    </row>
    <row r="6" customFormat="false" ht="15" hidden="false" customHeight="true" outlineLevel="0" collapsed="false">
      <c r="B6" s="64" t="s">
        <v>79</v>
      </c>
      <c r="C6" s="64"/>
      <c r="D6" s="64"/>
      <c r="E6" s="65" t="n">
        <f aca="false">RESUMO!C21</f>
        <v>0</v>
      </c>
      <c r="F6" s="66"/>
    </row>
    <row r="7" customFormat="false" ht="15" hidden="false" customHeight="true" outlineLevel="0" collapsed="false">
      <c r="B7" s="64" t="s">
        <v>80</v>
      </c>
      <c r="C7" s="64"/>
      <c r="D7" s="64"/>
      <c r="E7" s="36" t="s">
        <v>49</v>
      </c>
      <c r="F7" s="63"/>
    </row>
    <row r="8" customFormat="false" ht="15" hidden="false" customHeight="true" outlineLevel="0" collapsed="false">
      <c r="B8" s="64" t="s">
        <v>81</v>
      </c>
      <c r="C8" s="64"/>
      <c r="D8" s="64"/>
      <c r="E8" s="67"/>
      <c r="F8" s="63"/>
    </row>
    <row r="9" customFormat="false" ht="15" hidden="false" customHeight="true" outlineLevel="0" collapsed="false">
      <c r="B9" s="34" t="s">
        <v>82</v>
      </c>
      <c r="C9" s="68"/>
      <c r="D9" s="68"/>
      <c r="E9" s="67"/>
      <c r="F9" s="63"/>
    </row>
    <row r="10" customFormat="false" ht="15" hidden="false" customHeight="true" outlineLevel="0" collapsed="false">
      <c r="B10" s="64" t="s">
        <v>83</v>
      </c>
      <c r="C10" s="64"/>
      <c r="D10" s="64"/>
      <c r="E10" s="67"/>
      <c r="F10" s="69"/>
    </row>
    <row r="11" customFormat="false" ht="15" hidden="false" customHeight="true" outlineLevel="0" collapsed="false">
      <c r="B11" s="70" t="s">
        <v>84</v>
      </c>
      <c r="C11" s="70"/>
      <c r="D11" s="70"/>
      <c r="E11" s="71" t="n">
        <v>24</v>
      </c>
      <c r="F11" s="63"/>
    </row>
    <row r="12" customFormat="false" ht="6.95" hidden="false" customHeight="true" outlineLevel="0" collapsed="false">
      <c r="F12" s="31"/>
    </row>
    <row r="13" customFormat="false" ht="15" hidden="false" customHeight="true" outlineLevel="0" collapsed="false">
      <c r="B13" s="62" t="s">
        <v>85</v>
      </c>
      <c r="C13" s="62"/>
      <c r="D13" s="62"/>
      <c r="E13" s="62"/>
      <c r="F13" s="63"/>
    </row>
    <row r="14" customFormat="false" ht="24.95" hidden="false" customHeight="true" outlineLevel="0" collapsed="false">
      <c r="B14" s="39" t="s">
        <v>86</v>
      </c>
      <c r="C14" s="72" t="s">
        <v>87</v>
      </c>
      <c r="D14" s="72"/>
      <c r="E14" s="73" t="s">
        <v>88</v>
      </c>
      <c r="F14" s="74"/>
    </row>
    <row r="15" s="21" customFormat="true" ht="15" hidden="false" customHeight="true" outlineLevel="0" collapsed="false">
      <c r="B15" s="75" t="s">
        <v>192</v>
      </c>
      <c r="C15" s="76" t="s">
        <v>90</v>
      </c>
      <c r="D15" s="76"/>
      <c r="E15" s="71" t="n">
        <v>2</v>
      </c>
      <c r="F15" s="63"/>
    </row>
    <row r="16" customFormat="false" ht="6.95" hidden="false" customHeight="true" outlineLevel="0" collapsed="false">
      <c r="F16" s="31"/>
    </row>
    <row r="17" customFormat="false" ht="15" hidden="false" customHeight="true" outlineLevel="0" collapsed="false">
      <c r="B17" s="62" t="s">
        <v>91</v>
      </c>
      <c r="C17" s="62"/>
      <c r="D17" s="62"/>
      <c r="E17" s="62"/>
      <c r="F17" s="63"/>
    </row>
    <row r="18" customFormat="false" ht="15" hidden="false" customHeight="true" outlineLevel="0" collapsed="false">
      <c r="B18" s="24" t="s">
        <v>92</v>
      </c>
      <c r="C18" s="24"/>
      <c r="D18" s="24"/>
      <c r="E18" s="24"/>
      <c r="F18" s="63"/>
    </row>
    <row r="19" customFormat="false" ht="15" hidden="false" customHeight="true" outlineLevel="0" collapsed="false">
      <c r="B19" s="64" t="s">
        <v>93</v>
      </c>
      <c r="C19" s="64"/>
      <c r="D19" s="64"/>
      <c r="E19" s="36" t="s">
        <v>190</v>
      </c>
      <c r="F19" s="63"/>
    </row>
    <row r="20" customFormat="false" ht="15" hidden="false" customHeight="true" outlineLevel="0" collapsed="false">
      <c r="B20" s="64" t="s">
        <v>95</v>
      </c>
      <c r="C20" s="64"/>
      <c r="D20" s="64"/>
      <c r="E20" s="77" t="n">
        <v>3821.4</v>
      </c>
      <c r="F20" s="78"/>
    </row>
    <row r="21" customFormat="false" ht="15" hidden="false" customHeight="true" outlineLevel="0" collapsed="false">
      <c r="B21" s="64" t="s">
        <v>193</v>
      </c>
      <c r="C21" s="64"/>
      <c r="D21" s="64"/>
      <c r="E21" s="77" t="n">
        <v>1212</v>
      </c>
      <c r="F21" s="78"/>
    </row>
    <row r="22" s="49" customFormat="true" ht="6.95" hidden="false" customHeight="true" outlineLevel="0" collapsed="false">
      <c r="B22" s="79"/>
      <c r="C22" s="56"/>
      <c r="D22" s="56"/>
      <c r="E22" s="56"/>
    </row>
    <row r="23" customFormat="false" ht="30.75" hidden="false" customHeight="true" outlineLevel="0" collapsed="false">
      <c r="B23" s="80" t="str">
        <f aca="false">B15</f>
        <v>Assistente Administrativo - Insalubridade</v>
      </c>
      <c r="C23" s="81" t="s">
        <v>96</v>
      </c>
      <c r="D23" s="81"/>
      <c r="E23" s="82" t="s">
        <v>97</v>
      </c>
      <c r="F23" s="20"/>
      <c r="CA23" s="21"/>
      <c r="CB23" s="21"/>
      <c r="CC23" s="21"/>
      <c r="CD23" s="21"/>
    </row>
    <row r="24" customFormat="false" ht="30" hidden="false" customHeight="true" outlineLevel="0" collapsed="false">
      <c r="B24" s="80"/>
      <c r="C24" s="83" t="s">
        <v>98</v>
      </c>
      <c r="D24" s="83"/>
      <c r="E24" s="82"/>
      <c r="F24" s="20"/>
      <c r="CA24" s="21"/>
      <c r="CB24" s="21"/>
      <c r="CC24" s="21"/>
      <c r="CD24" s="21"/>
    </row>
    <row r="25" customFormat="false" ht="15.2" hidden="false" customHeight="true" outlineLevel="0" collapsed="false">
      <c r="B25" s="24" t="s">
        <v>99</v>
      </c>
      <c r="C25" s="24"/>
      <c r="D25" s="24"/>
      <c r="E25" s="24"/>
      <c r="F25" s="20"/>
      <c r="CC25" s="21"/>
      <c r="CD25" s="21"/>
    </row>
    <row r="26" customFormat="false" ht="15.2" hidden="false" customHeight="true" outlineLevel="1" collapsed="false">
      <c r="B26" s="45" t="s">
        <v>100</v>
      </c>
      <c r="C26" s="84" t="n">
        <f aca="false">E20</f>
        <v>3821.4</v>
      </c>
      <c r="D26" s="84"/>
      <c r="E26" s="85" t="s">
        <v>101</v>
      </c>
      <c r="F26" s="20"/>
      <c r="CC26" s="21"/>
      <c r="CD26" s="21"/>
    </row>
    <row r="27" customFormat="false" ht="54" hidden="false" customHeight="true" outlineLevel="1" collapsed="false">
      <c r="B27" s="164" t="s">
        <v>194</v>
      </c>
      <c r="C27" s="84" t="n">
        <f aca="false">40%*1212</f>
        <v>484.8</v>
      </c>
      <c r="D27" s="84"/>
      <c r="E27" s="85" t="s">
        <v>101</v>
      </c>
      <c r="F27" s="165" t="s">
        <v>195</v>
      </c>
      <c r="CC27" s="21"/>
      <c r="CD27" s="21"/>
    </row>
    <row r="28" customFormat="false" ht="15.2" hidden="false" customHeight="true" outlineLevel="0" collapsed="false">
      <c r="A28" s="21"/>
      <c r="B28" s="86" t="s">
        <v>102</v>
      </c>
      <c r="C28" s="87" t="n">
        <f aca="false">C26+C27</f>
        <v>4306.2</v>
      </c>
      <c r="D28" s="87"/>
      <c r="E28" s="88" t="s">
        <v>103</v>
      </c>
      <c r="F28" s="20"/>
      <c r="CC28" s="21"/>
      <c r="CD28" s="21"/>
    </row>
    <row r="29" s="20" customFormat="true" ht="6.95" hidden="false" customHeight="true" outlineLevel="0" collapsed="false">
      <c r="B29" s="89"/>
      <c r="C29" s="90"/>
      <c r="D29" s="90"/>
      <c r="E29" s="32"/>
      <c r="CC29" s="21"/>
      <c r="CD29" s="21"/>
    </row>
    <row r="30" s="20" customFormat="true" ht="15.2" hidden="false" customHeight="true" outlineLevel="0" collapsed="false">
      <c r="B30" s="62" t="s">
        <v>104</v>
      </c>
      <c r="C30" s="62"/>
      <c r="D30" s="62"/>
      <c r="E30" s="62"/>
      <c r="CC30" s="21"/>
      <c r="CD30" s="21"/>
    </row>
    <row r="31" s="20" customFormat="true" ht="27.75" hidden="false" customHeight="true" outlineLevel="1" collapsed="false">
      <c r="B31" s="91" t="s">
        <v>105</v>
      </c>
      <c r="C31" s="91"/>
      <c r="D31" s="91"/>
      <c r="E31" s="91"/>
      <c r="CC31" s="21"/>
      <c r="CD31" s="21"/>
    </row>
    <row r="32" s="20" customFormat="true" ht="15.2" hidden="false" customHeight="true" outlineLevel="1" collapsed="false">
      <c r="B32" s="34" t="s">
        <v>106</v>
      </c>
      <c r="C32" s="92" t="n">
        <v>0.2</v>
      </c>
      <c r="D32" s="93" t="n">
        <f aca="false">ROUND(C32*C$28,2)</f>
        <v>861.24</v>
      </c>
      <c r="E32" s="85" t="s">
        <v>101</v>
      </c>
      <c r="CC32" s="21"/>
      <c r="CD32" s="21"/>
    </row>
    <row r="33" s="20" customFormat="true" ht="15.2" hidden="false" customHeight="true" outlineLevel="1" collapsed="false">
      <c r="B33" s="34" t="s">
        <v>107</v>
      </c>
      <c r="C33" s="92" t="n">
        <v>0.025</v>
      </c>
      <c r="D33" s="93" t="n">
        <f aca="false">ROUND(C33*C$28,2)</f>
        <v>107.66</v>
      </c>
      <c r="E33" s="85"/>
      <c r="CC33" s="21"/>
      <c r="CD33" s="21"/>
    </row>
    <row r="34" s="20" customFormat="true" ht="15.2" hidden="false" customHeight="true" outlineLevel="1" collapsed="false">
      <c r="B34" s="45" t="s">
        <v>191</v>
      </c>
      <c r="C34" s="92" t="n">
        <f aca="false">'Assistente administrativo'!C32</f>
        <v>0</v>
      </c>
      <c r="D34" s="84" t="n">
        <f aca="false">ROUND(C34*C$28,2)</f>
        <v>0</v>
      </c>
      <c r="E34" s="85" t="s">
        <v>109</v>
      </c>
      <c r="F34" s="20" t="s">
        <v>196</v>
      </c>
      <c r="CC34" s="21"/>
      <c r="CD34" s="21"/>
    </row>
    <row r="35" s="20" customFormat="true" ht="15.2" hidden="false" customHeight="true" outlineLevel="1" collapsed="false">
      <c r="B35" s="34" t="s">
        <v>111</v>
      </c>
      <c r="C35" s="92" t="n">
        <v>0.015</v>
      </c>
      <c r="D35" s="93" t="n">
        <f aca="false">ROUND(C35*C$28,2)</f>
        <v>64.59</v>
      </c>
      <c r="E35" s="85" t="s">
        <v>101</v>
      </c>
      <c r="CC35" s="21"/>
      <c r="CD35" s="21"/>
    </row>
    <row r="36" s="20" customFormat="true" ht="15.2" hidden="false" customHeight="true" outlineLevel="1" collapsed="false">
      <c r="B36" s="34" t="s">
        <v>112</v>
      </c>
      <c r="C36" s="92" t="n">
        <v>0.01</v>
      </c>
      <c r="D36" s="93" t="n">
        <f aca="false">ROUND(C36*C$28,2)</f>
        <v>43.06</v>
      </c>
      <c r="E36" s="85"/>
      <c r="CC36" s="21"/>
      <c r="CD36" s="21"/>
    </row>
    <row r="37" s="20" customFormat="true" ht="15.2" hidden="false" customHeight="true" outlineLevel="1" collapsed="false">
      <c r="B37" s="34" t="s">
        <v>113</v>
      </c>
      <c r="C37" s="92" t="n">
        <v>0.006</v>
      </c>
      <c r="D37" s="93" t="n">
        <f aca="false">ROUND(C37*C$28,2)</f>
        <v>25.84</v>
      </c>
      <c r="E37" s="85"/>
      <c r="CC37" s="21"/>
      <c r="CD37" s="21"/>
    </row>
    <row r="38" s="20" customFormat="true" ht="15.2" hidden="false" customHeight="true" outlineLevel="1" collapsed="false">
      <c r="B38" s="34" t="s">
        <v>114</v>
      </c>
      <c r="C38" s="92" t="n">
        <v>0.002</v>
      </c>
      <c r="D38" s="93" t="n">
        <f aca="false">ROUND(C38*C$28,2)</f>
        <v>8.61</v>
      </c>
      <c r="E38" s="85"/>
      <c r="CC38" s="21"/>
      <c r="CD38" s="21"/>
    </row>
    <row r="39" s="20" customFormat="true" ht="15.2" hidden="false" customHeight="true" outlineLevel="1" collapsed="false">
      <c r="B39" s="34" t="s">
        <v>115</v>
      </c>
      <c r="C39" s="92" t="n">
        <v>0.08</v>
      </c>
      <c r="D39" s="93" t="n">
        <f aca="false">ROUND(C39*C$28,2)</f>
        <v>344.5</v>
      </c>
      <c r="E39" s="85"/>
      <c r="CC39" s="21"/>
      <c r="CD39" s="21"/>
    </row>
    <row r="40" s="20" customFormat="true" ht="15.2" hidden="false" customHeight="true" outlineLevel="1" collapsed="false">
      <c r="B40" s="39" t="s">
        <v>116</v>
      </c>
      <c r="C40" s="95" t="n">
        <f aca="false">SUM(C32:C39)</f>
        <v>0.338</v>
      </c>
      <c r="D40" s="96" t="n">
        <f aca="false">SUM(D32:D39)</f>
        <v>1455.5</v>
      </c>
      <c r="E40" s="85" t="s">
        <v>103</v>
      </c>
      <c r="CC40" s="21"/>
      <c r="CD40" s="21"/>
    </row>
    <row r="41" s="20" customFormat="true" ht="3.6" hidden="false" customHeight="true" outlineLevel="1" collapsed="false">
      <c r="B41" s="97"/>
      <c r="C41" s="97"/>
      <c r="D41" s="97"/>
      <c r="E41" s="32"/>
      <c r="CC41" s="21"/>
      <c r="CD41" s="21"/>
    </row>
    <row r="42" s="20" customFormat="true" ht="15.2" hidden="false" customHeight="true" outlineLevel="1" collapsed="false">
      <c r="B42" s="24" t="s">
        <v>117</v>
      </c>
      <c r="C42" s="24"/>
      <c r="D42" s="24"/>
      <c r="E42" s="24"/>
      <c r="CC42" s="21"/>
      <c r="CD42" s="21"/>
    </row>
    <row r="43" s="20" customFormat="true" ht="15.2" hidden="false" customHeight="true" outlineLevel="2" collapsed="false">
      <c r="B43" s="34" t="s">
        <v>118</v>
      </c>
      <c r="C43" s="92" t="n">
        <f aca="false">1/12</f>
        <v>0.0833333333333333</v>
      </c>
      <c r="D43" s="93" t="n">
        <f aca="false">ROUND(C43*(C$28),2)</f>
        <v>358.85</v>
      </c>
      <c r="E43" s="85" t="s">
        <v>101</v>
      </c>
      <c r="CC43" s="21"/>
      <c r="CD43" s="21"/>
    </row>
    <row r="44" s="20" customFormat="true" ht="15.2" hidden="false" customHeight="true" outlineLevel="2" collapsed="false">
      <c r="B44" s="34" t="s">
        <v>119</v>
      </c>
      <c r="C44" s="92" t="n">
        <f aca="false">1/3/12</f>
        <v>0.0277777777777778</v>
      </c>
      <c r="D44" s="93" t="n">
        <f aca="false">ROUND(C44*(C$28),2)</f>
        <v>119.62</v>
      </c>
      <c r="E44" s="85"/>
      <c r="CC44" s="21"/>
      <c r="CD44" s="21"/>
    </row>
    <row r="45" s="20" customFormat="true" ht="15.2" hidden="false" customHeight="true" outlineLevel="2" collapsed="false">
      <c r="B45" s="39" t="s">
        <v>120</v>
      </c>
      <c r="C45" s="95" t="n">
        <f aca="false">SUM(C43:C44)</f>
        <v>0.111111111111111</v>
      </c>
      <c r="D45" s="96" t="n">
        <f aca="false">SUM(D43:D44)</f>
        <v>478.47</v>
      </c>
      <c r="E45" s="85" t="s">
        <v>103</v>
      </c>
      <c r="CC45" s="21"/>
      <c r="CD45" s="21"/>
    </row>
    <row r="46" s="20" customFormat="true" ht="15.2" hidden="false" customHeight="true" outlineLevel="2" collapsed="false">
      <c r="B46" s="34" t="s">
        <v>121</v>
      </c>
      <c r="C46" s="92" t="n">
        <f aca="false">C45*C40</f>
        <v>0.0375555555555555</v>
      </c>
      <c r="D46" s="93" t="n">
        <f aca="false">ROUND(C28*C46,2)</f>
        <v>161.72</v>
      </c>
      <c r="E46" s="98" t="s">
        <v>101</v>
      </c>
      <c r="CC46" s="21"/>
      <c r="CD46" s="21"/>
    </row>
    <row r="47" s="20" customFormat="true" ht="15.2" hidden="false" customHeight="true" outlineLevel="1" collapsed="false">
      <c r="B47" s="39" t="s">
        <v>122</v>
      </c>
      <c r="C47" s="95" t="n">
        <f aca="false">SUM(C46+C45)</f>
        <v>0.148666666666667</v>
      </c>
      <c r="D47" s="96" t="n">
        <f aca="false">SUM(D45:D46)</f>
        <v>640.19</v>
      </c>
      <c r="E47" s="85" t="s">
        <v>103</v>
      </c>
      <c r="CC47" s="21"/>
      <c r="CD47" s="21"/>
    </row>
    <row r="48" s="20" customFormat="true" ht="3.6" hidden="false" customHeight="true" outlineLevel="1" collapsed="false">
      <c r="B48" s="89"/>
      <c r="C48" s="90"/>
      <c r="D48" s="90"/>
      <c r="E48" s="32"/>
      <c r="CC48" s="21"/>
      <c r="CD48" s="21"/>
    </row>
    <row r="49" s="20" customFormat="true" ht="15.2" hidden="false" customHeight="true" outlineLevel="1" collapsed="false">
      <c r="B49" s="24" t="s">
        <v>123</v>
      </c>
      <c r="C49" s="24"/>
      <c r="D49" s="24"/>
      <c r="E49" s="24"/>
      <c r="CC49" s="21"/>
      <c r="CD49" s="21"/>
    </row>
    <row r="50" customFormat="false" ht="15.2" hidden="false" customHeight="true" outlineLevel="2" collapsed="false">
      <c r="B50" s="45" t="s">
        <v>124</v>
      </c>
      <c r="C50" s="93" t="n">
        <f aca="false">'Assistente administrativo'!C48:D48</f>
        <v>0</v>
      </c>
      <c r="D50" s="93"/>
      <c r="E50" s="85" t="s">
        <v>109</v>
      </c>
      <c r="F50" s="20" t="s">
        <v>196</v>
      </c>
      <c r="CC50" s="21"/>
      <c r="CD50" s="21"/>
    </row>
    <row r="51" customFormat="false" ht="15.2" hidden="false" customHeight="true" outlineLevel="2" collapsed="false">
      <c r="B51" s="100" t="s">
        <v>126</v>
      </c>
      <c r="C51" s="166" t="n">
        <f aca="false">'Assistente administrativo'!C49</f>
        <v>0.06</v>
      </c>
      <c r="D51" s="93" t="n">
        <f aca="false">'Assistente administrativo'!D49</f>
        <v>0</v>
      </c>
      <c r="E51" s="85"/>
      <c r="F51" s="20" t="s">
        <v>196</v>
      </c>
      <c r="CC51" s="21"/>
      <c r="CD51" s="21"/>
    </row>
    <row r="52" customFormat="false" ht="15.2" hidden="false" customHeight="true" outlineLevel="2" collapsed="false">
      <c r="B52" s="45" t="s">
        <v>127</v>
      </c>
      <c r="C52" s="93" t="n">
        <f aca="false">'Assistente administrativo'!C50:D50</f>
        <v>0</v>
      </c>
      <c r="D52" s="93"/>
      <c r="E52" s="85"/>
      <c r="F52" s="20" t="s">
        <v>196</v>
      </c>
      <c r="CC52" s="21"/>
      <c r="CD52" s="21"/>
    </row>
    <row r="53" customFormat="false" ht="15.2" hidden="false" customHeight="true" outlineLevel="2" collapsed="false">
      <c r="B53" s="100" t="s">
        <v>128</v>
      </c>
      <c r="C53" s="166" t="n">
        <f aca="false">'Assistente administrativo'!C51</f>
        <v>0.2</v>
      </c>
      <c r="D53" s="93" t="n">
        <f aca="false">'Assistente administrativo'!D51</f>
        <v>-0</v>
      </c>
      <c r="E53" s="85"/>
      <c r="F53" s="20" t="s">
        <v>196</v>
      </c>
      <c r="CC53" s="21"/>
      <c r="CD53" s="21"/>
    </row>
    <row r="54" customFormat="false" ht="15.2" hidden="false" customHeight="true" outlineLevel="2" collapsed="false">
      <c r="B54" s="45" t="s">
        <v>129</v>
      </c>
      <c r="C54" s="93" t="n">
        <f aca="false">'Assistente administrativo'!C52:D52</f>
        <v>0</v>
      </c>
      <c r="D54" s="93"/>
      <c r="E54" s="85"/>
      <c r="F54" s="20" t="s">
        <v>196</v>
      </c>
      <c r="CC54" s="21"/>
      <c r="CD54" s="21"/>
    </row>
    <row r="55" customFormat="false" ht="15.2" hidden="false" customHeight="true" outlineLevel="2" collapsed="false">
      <c r="B55" s="167" t="s">
        <v>130</v>
      </c>
      <c r="C55" s="93" t="n">
        <f aca="false">'Assistente administrativo'!C53:D53</f>
        <v>0</v>
      </c>
      <c r="D55" s="93"/>
      <c r="E55" s="85"/>
      <c r="F55" s="20" t="s">
        <v>196</v>
      </c>
      <c r="CC55" s="21"/>
      <c r="CD55" s="21"/>
    </row>
    <row r="56" customFormat="false" ht="15.2" hidden="false" customHeight="true" outlineLevel="2" collapsed="false">
      <c r="B56" s="45" t="s">
        <v>131</v>
      </c>
      <c r="C56" s="93" t="n">
        <f aca="false">'Assistente administrativo'!C54:D54</f>
        <v>0</v>
      </c>
      <c r="D56" s="93"/>
      <c r="E56" s="85"/>
      <c r="F56" s="20" t="s">
        <v>196</v>
      </c>
      <c r="CC56" s="21"/>
      <c r="CD56" s="21"/>
    </row>
    <row r="57" customFormat="false" ht="15.2" hidden="false" customHeight="true" outlineLevel="2" collapsed="false">
      <c r="B57" s="167" t="s">
        <v>132</v>
      </c>
      <c r="C57" s="93" t="n">
        <f aca="false">'Assistente administrativo'!C55:D55</f>
        <v>0</v>
      </c>
      <c r="D57" s="93"/>
      <c r="E57" s="85"/>
      <c r="F57" s="20" t="s">
        <v>196</v>
      </c>
      <c r="CC57" s="21"/>
      <c r="CD57" s="21"/>
    </row>
    <row r="58" customFormat="false" ht="15.2" hidden="false" customHeight="true" outlineLevel="2" collapsed="false">
      <c r="B58" s="45" t="s">
        <v>133</v>
      </c>
      <c r="C58" s="93" t="n">
        <f aca="false">'Assistente administrativo'!C56:D56</f>
        <v>0</v>
      </c>
      <c r="D58" s="93"/>
      <c r="E58" s="85"/>
      <c r="F58" s="20" t="s">
        <v>196</v>
      </c>
      <c r="CC58" s="21"/>
      <c r="CD58" s="21"/>
    </row>
    <row r="59" customFormat="false" ht="15.2" hidden="false" customHeight="true" outlineLevel="2" collapsed="false">
      <c r="B59" s="167" t="s">
        <v>134</v>
      </c>
      <c r="C59" s="93" t="n">
        <f aca="false">'Assistente administrativo'!C57:D57</f>
        <v>0</v>
      </c>
      <c r="D59" s="93"/>
      <c r="E59" s="85"/>
      <c r="F59" s="20" t="s">
        <v>196</v>
      </c>
      <c r="CC59" s="21"/>
      <c r="CD59" s="21"/>
    </row>
    <row r="60" customFormat="false" ht="15.2" hidden="false" customHeight="true" outlineLevel="2" collapsed="false">
      <c r="B60" s="45" t="s">
        <v>135</v>
      </c>
      <c r="C60" s="93" t="n">
        <f aca="false">'Assistente administrativo'!C58:D58</f>
        <v>0</v>
      </c>
      <c r="D60" s="93"/>
      <c r="E60" s="85"/>
      <c r="F60" s="20" t="s">
        <v>196</v>
      </c>
      <c r="CC60" s="21"/>
      <c r="CD60" s="21"/>
    </row>
    <row r="61" customFormat="false" ht="15.2" hidden="false" customHeight="true" outlineLevel="2" collapsed="false">
      <c r="B61" s="167" t="s">
        <v>136</v>
      </c>
      <c r="C61" s="93" t="n">
        <f aca="false">'Assistente administrativo'!C59:D59</f>
        <v>0</v>
      </c>
      <c r="D61" s="93"/>
      <c r="E61" s="85"/>
      <c r="F61" s="20" t="s">
        <v>196</v>
      </c>
      <c r="CC61" s="21"/>
      <c r="CD61" s="21"/>
    </row>
    <row r="62" customFormat="false" ht="15.2" hidden="false" customHeight="true" outlineLevel="2" collapsed="false">
      <c r="B62" s="45" t="s">
        <v>137</v>
      </c>
      <c r="C62" s="93" t="n">
        <f aca="false">'Assistente administrativo'!C60:D60</f>
        <v>0</v>
      </c>
      <c r="D62" s="93"/>
      <c r="E62" s="85"/>
      <c r="F62" s="20" t="s">
        <v>196</v>
      </c>
      <c r="CC62" s="21"/>
      <c r="CD62" s="21"/>
    </row>
    <row r="63" customFormat="false" ht="15.2" hidden="false" customHeight="true" outlineLevel="2" collapsed="false">
      <c r="B63" s="167" t="s">
        <v>138</v>
      </c>
      <c r="C63" s="93" t="n">
        <f aca="false">'Assistente administrativo'!C61:D61</f>
        <v>0</v>
      </c>
      <c r="D63" s="93"/>
      <c r="E63" s="85"/>
      <c r="F63" s="20" t="s">
        <v>196</v>
      </c>
      <c r="CC63" s="21"/>
      <c r="CD63" s="21"/>
    </row>
    <row r="64" customFormat="false" ht="15.2" hidden="false" customHeight="true" outlineLevel="2" collapsed="false">
      <c r="B64" s="45" t="s">
        <v>139</v>
      </c>
      <c r="C64" s="93" t="n">
        <f aca="false">'Assistente administrativo'!C62:D62</f>
        <v>0</v>
      </c>
      <c r="D64" s="93"/>
      <c r="E64" s="85"/>
      <c r="F64" s="20" t="s">
        <v>196</v>
      </c>
      <c r="CC64" s="21"/>
      <c r="CD64" s="21"/>
    </row>
    <row r="65" customFormat="false" ht="15.2" hidden="false" customHeight="true" outlineLevel="2" collapsed="false">
      <c r="B65" s="167" t="s">
        <v>140</v>
      </c>
      <c r="C65" s="93" t="n">
        <f aca="false">'Assistente administrativo'!C63:D63</f>
        <v>0</v>
      </c>
      <c r="D65" s="93"/>
      <c r="E65" s="85"/>
      <c r="F65" s="20" t="s">
        <v>196</v>
      </c>
      <c r="CC65" s="21"/>
      <c r="CD65" s="21"/>
    </row>
    <row r="66" customFormat="false" ht="15.2" hidden="false" customHeight="true" outlineLevel="2" collapsed="false">
      <c r="B66" s="45" t="s">
        <v>141</v>
      </c>
      <c r="C66" s="93" t="n">
        <f aca="false">'Assistente administrativo'!C64:D64</f>
        <v>0</v>
      </c>
      <c r="D66" s="93"/>
      <c r="E66" s="85"/>
      <c r="F66" s="20" t="s">
        <v>196</v>
      </c>
      <c r="CC66" s="21"/>
      <c r="CD66" s="21"/>
    </row>
    <row r="67" customFormat="false" ht="15.2" hidden="false" customHeight="true" outlineLevel="2" collapsed="false">
      <c r="B67" s="167" t="s">
        <v>142</v>
      </c>
      <c r="C67" s="93" t="n">
        <f aca="false">'Assistente administrativo'!C65:D65</f>
        <v>0</v>
      </c>
      <c r="D67" s="93"/>
      <c r="E67" s="85"/>
      <c r="F67" s="20" t="s">
        <v>196</v>
      </c>
      <c r="CC67" s="21"/>
      <c r="CD67" s="21"/>
    </row>
    <row r="68" customFormat="false" ht="15.2" hidden="false" customHeight="true" outlineLevel="2" collapsed="false">
      <c r="B68" s="45" t="s">
        <v>143</v>
      </c>
      <c r="C68" s="93" t="n">
        <f aca="false">'Assistente administrativo'!C66:D66</f>
        <v>0</v>
      </c>
      <c r="D68" s="93"/>
      <c r="E68" s="85"/>
      <c r="F68" s="20" t="s">
        <v>196</v>
      </c>
      <c r="CC68" s="21"/>
      <c r="CD68" s="21"/>
    </row>
    <row r="69" customFormat="false" ht="15.2" hidden="false" customHeight="true" outlineLevel="2" collapsed="false">
      <c r="B69" s="167" t="s">
        <v>144</v>
      </c>
      <c r="C69" s="93" t="n">
        <f aca="false">'Assistente administrativo'!C67:D67</f>
        <v>0</v>
      </c>
      <c r="D69" s="93"/>
      <c r="E69" s="85"/>
      <c r="F69" s="20" t="s">
        <v>196</v>
      </c>
      <c r="CC69" s="21"/>
      <c r="CD69" s="21"/>
    </row>
    <row r="70" s="20" customFormat="true" ht="15.2" hidden="false" customHeight="true" outlineLevel="1" collapsed="false">
      <c r="B70" s="104" t="s">
        <v>145</v>
      </c>
      <c r="C70" s="104"/>
      <c r="D70" s="96" t="n">
        <f aca="false">(C50+D51+C52+D53+C54-C55+C56-C57+C58-C59+C60-C61+C62-C63+C64-C65+C66-C67+C68-C69)</f>
        <v>0</v>
      </c>
      <c r="E70" s="88" t="s">
        <v>103</v>
      </c>
      <c r="CC70" s="21"/>
      <c r="CD70" s="21"/>
    </row>
    <row r="71" s="20" customFormat="true" ht="3.6" hidden="false" customHeight="true" outlineLevel="1" collapsed="false">
      <c r="B71" s="89"/>
      <c r="C71" s="90"/>
      <c r="D71" s="90"/>
      <c r="E71" s="105"/>
      <c r="CC71" s="21"/>
      <c r="CD71" s="21"/>
    </row>
    <row r="72" s="20" customFormat="true" ht="15" hidden="false" customHeight="true" outlineLevel="0" collapsed="false">
      <c r="B72" s="106" t="s">
        <v>146</v>
      </c>
      <c r="C72" s="106"/>
      <c r="D72" s="87" t="n">
        <f aca="false">SUM(D40+D47+D70)</f>
        <v>2095.69</v>
      </c>
      <c r="E72" s="88" t="s">
        <v>103</v>
      </c>
      <c r="CC72" s="21"/>
      <c r="CD72" s="21"/>
    </row>
    <row r="73" s="49" customFormat="true" ht="6.95" hidden="false" customHeight="true" outlineLevel="0" collapsed="false">
      <c r="B73" s="89"/>
      <c r="C73" s="90"/>
      <c r="D73" s="90"/>
      <c r="E73" s="32"/>
      <c r="CC73" s="31"/>
      <c r="CD73" s="31"/>
    </row>
    <row r="74" s="20" customFormat="true" ht="15.2" hidden="false" customHeight="true" outlineLevel="0" collapsed="false">
      <c r="B74" s="62" t="s">
        <v>147</v>
      </c>
      <c r="C74" s="62"/>
      <c r="D74" s="62"/>
      <c r="E74" s="62"/>
      <c r="CC74" s="21"/>
      <c r="CD74" s="21"/>
    </row>
    <row r="75" s="20" customFormat="true" ht="26.25" hidden="false" customHeight="true" outlineLevel="1" collapsed="false">
      <c r="B75" s="107" t="s">
        <v>148</v>
      </c>
      <c r="C75" s="108" t="n">
        <f aca="false">1/30*7/12</f>
        <v>0.0194444444444444</v>
      </c>
      <c r="D75" s="84" t="n">
        <f aca="false">ROUND(C$28*C75,2)</f>
        <v>83.73</v>
      </c>
      <c r="E75" s="85" t="s">
        <v>101</v>
      </c>
      <c r="CC75" s="21"/>
      <c r="CD75" s="21"/>
    </row>
    <row r="76" s="20" customFormat="true" ht="26.25" hidden="false" customHeight="true" outlineLevel="1" collapsed="false">
      <c r="B76" s="37" t="s">
        <v>149</v>
      </c>
      <c r="C76" s="109" t="n">
        <f aca="false">C40*C75</f>
        <v>0.00657222222222221</v>
      </c>
      <c r="D76" s="84" t="n">
        <f aca="false">ROUND(C$28*C76,2)</f>
        <v>28.3</v>
      </c>
      <c r="E76" s="85"/>
      <c r="CC76" s="21"/>
      <c r="CD76" s="21"/>
    </row>
    <row r="77" s="20" customFormat="true" ht="17.25" hidden="false" customHeight="true" outlineLevel="1" collapsed="false">
      <c r="B77" s="107" t="s">
        <v>150</v>
      </c>
      <c r="C77" s="108" t="n">
        <f aca="false">1*0.08*0.4</f>
        <v>0.032</v>
      </c>
      <c r="D77" s="84" t="n">
        <f aca="false">ROUND((C$28+D45)*C77,2)</f>
        <v>153.11</v>
      </c>
      <c r="E77" s="85"/>
      <c r="CC77" s="21"/>
      <c r="CD77" s="21"/>
    </row>
    <row r="78" s="20" customFormat="true" ht="27.75" hidden="false" customHeight="true" outlineLevel="1" collapsed="false">
      <c r="B78" s="107" t="s">
        <v>151</v>
      </c>
      <c r="C78" s="110" t="n">
        <v>1.56</v>
      </c>
      <c r="D78" s="111" t="n">
        <f aca="false">ROUND((C28/12)*1.56,2)</f>
        <v>559.81</v>
      </c>
      <c r="E78" s="85"/>
      <c r="CC78" s="21"/>
      <c r="CD78" s="21"/>
    </row>
    <row r="79" s="20" customFormat="true" ht="15" hidden="false" customHeight="true" outlineLevel="1" collapsed="false">
      <c r="B79" s="107" t="s">
        <v>152</v>
      </c>
      <c r="C79" s="109" t="n">
        <f aca="false">C78*0.08%</f>
        <v>0.001248</v>
      </c>
      <c r="D79" s="111" t="n">
        <f aca="false">ROUND(D78*C79,2)</f>
        <v>0.7</v>
      </c>
      <c r="E79" s="85"/>
      <c r="CC79" s="21"/>
      <c r="CD79" s="21"/>
    </row>
    <row r="80" s="20" customFormat="true" ht="15.2" hidden="false" customHeight="true" outlineLevel="1" collapsed="false">
      <c r="B80" s="107" t="s">
        <v>153</v>
      </c>
      <c r="C80" s="109" t="n">
        <f aca="false">(1*0.08*0.4)*1.56</f>
        <v>0.04992</v>
      </c>
      <c r="D80" s="111" t="n">
        <f aca="false">ROUND((C$28+D45)*C80,2)</f>
        <v>238.85</v>
      </c>
      <c r="E80" s="85"/>
      <c r="CC80" s="21"/>
      <c r="CD80" s="21"/>
    </row>
    <row r="81" s="20" customFormat="true" ht="15.2" hidden="false" customHeight="true" outlineLevel="0" collapsed="false">
      <c r="B81" s="86" t="s">
        <v>154</v>
      </c>
      <c r="C81" s="112" t="n">
        <f aca="false">SUM(C75:C75)</f>
        <v>0.0194444444444444</v>
      </c>
      <c r="D81" s="87" t="n">
        <f aca="false">SUM(D75:D80)</f>
        <v>1064.5</v>
      </c>
      <c r="E81" s="88" t="s">
        <v>103</v>
      </c>
      <c r="CC81" s="21"/>
      <c r="CD81" s="21"/>
    </row>
    <row r="82" s="20" customFormat="true" ht="6.95" hidden="false" customHeight="true" outlineLevel="0" collapsed="false">
      <c r="B82" s="113"/>
      <c r="C82" s="113"/>
      <c r="D82" s="113"/>
      <c r="E82" s="113"/>
      <c r="CC82" s="21"/>
      <c r="CD82" s="21"/>
    </row>
    <row r="83" s="20" customFormat="true" ht="15.2" hidden="false" customHeight="true" outlineLevel="0" collapsed="false">
      <c r="B83" s="62" t="s">
        <v>155</v>
      </c>
      <c r="C83" s="62"/>
      <c r="D83" s="62"/>
      <c r="E83" s="62"/>
      <c r="CC83" s="21"/>
      <c r="CD83" s="21"/>
    </row>
    <row r="84" s="20" customFormat="true" ht="12.75" hidden="false" customHeight="true" outlineLevel="1" collapsed="false">
      <c r="B84" s="114" t="s">
        <v>156</v>
      </c>
      <c r="C84" s="114"/>
      <c r="D84" s="84" t="n">
        <f aca="false">(Uniforme!H11+Uniforme!H21)/2</f>
        <v>0</v>
      </c>
      <c r="E84" s="85" t="s">
        <v>109</v>
      </c>
      <c r="F84" s="20" t="s">
        <v>196</v>
      </c>
      <c r="CC84" s="21"/>
      <c r="CD84" s="21"/>
    </row>
    <row r="85" s="20" customFormat="true" ht="15.2" hidden="false" customHeight="true" outlineLevel="0" collapsed="false">
      <c r="B85" s="106" t="s">
        <v>157</v>
      </c>
      <c r="C85" s="106"/>
      <c r="D85" s="87" t="n">
        <f aca="false">SUM(D84:D84)</f>
        <v>0</v>
      </c>
      <c r="E85" s="88" t="s">
        <v>103</v>
      </c>
      <c r="CC85" s="21"/>
      <c r="CD85" s="21"/>
    </row>
    <row r="86" s="20" customFormat="true" ht="6.95" hidden="false" customHeight="true" outlineLevel="0" collapsed="false">
      <c r="B86" s="115"/>
      <c r="C86" s="79"/>
      <c r="D86" s="79"/>
      <c r="E86" s="105"/>
      <c r="CC86" s="21"/>
      <c r="CD86" s="21"/>
    </row>
    <row r="87" customFormat="false" ht="13.5" hidden="false" customHeight="true" outlineLevel="0" collapsed="false">
      <c r="B87" s="116" t="s">
        <v>158</v>
      </c>
      <c r="C87" s="116"/>
      <c r="D87" s="117" t="n">
        <f aca="false">D85+D81+D72+C28</f>
        <v>7466.39</v>
      </c>
      <c r="E87" s="118" t="s">
        <v>103</v>
      </c>
      <c r="F87" s="20"/>
      <c r="CC87" s="21"/>
      <c r="CD87" s="21"/>
    </row>
    <row r="88" s="20" customFormat="true" ht="6.95" hidden="false" customHeight="true" outlineLevel="0" collapsed="false">
      <c r="B88" s="119"/>
      <c r="C88" s="119"/>
      <c r="D88" s="119"/>
      <c r="E88" s="119"/>
      <c r="CC88" s="21"/>
      <c r="CD88" s="21"/>
    </row>
    <row r="89" s="20" customFormat="true" ht="15.2" hidden="false" customHeight="true" outlineLevel="0" collapsed="false">
      <c r="B89" s="62" t="s">
        <v>159</v>
      </c>
      <c r="C89" s="62"/>
      <c r="D89" s="62"/>
      <c r="E89" s="62"/>
      <c r="CC89" s="21"/>
      <c r="CD89" s="21"/>
    </row>
    <row r="90" s="20" customFormat="true" ht="15.2" hidden="false" customHeight="true" outlineLevel="0" collapsed="false">
      <c r="B90" s="24" t="s">
        <v>160</v>
      </c>
      <c r="C90" s="24"/>
      <c r="D90" s="24"/>
      <c r="E90" s="24"/>
      <c r="CC90" s="21"/>
      <c r="CD90" s="21"/>
    </row>
    <row r="91" customFormat="false" ht="15.2" hidden="false" customHeight="true" outlineLevel="1" collapsed="false">
      <c r="B91" s="45" t="s">
        <v>161</v>
      </c>
      <c r="C91" s="168" t="n">
        <f aca="false">'Assistente administrativo'!C89</f>
        <v>0</v>
      </c>
      <c r="D91" s="93" t="n">
        <f aca="false">ROUND(D$87*C91,2)</f>
        <v>0</v>
      </c>
      <c r="E91" s="85" t="s">
        <v>109</v>
      </c>
      <c r="F91" s="20" t="s">
        <v>196</v>
      </c>
      <c r="CC91" s="21"/>
      <c r="CD91" s="21"/>
    </row>
    <row r="92" customFormat="false" ht="15.2" hidden="false" customHeight="true" outlineLevel="1" collapsed="false">
      <c r="B92" s="45" t="s">
        <v>163</v>
      </c>
      <c r="C92" s="168" t="n">
        <f aca="false">'Assistente administrativo'!C90</f>
        <v>0</v>
      </c>
      <c r="D92" s="93" t="n">
        <f aca="false">ROUND((D$87+D91)*C92,2)</f>
        <v>0</v>
      </c>
      <c r="E92" s="85"/>
      <c r="F92" s="20" t="s">
        <v>196</v>
      </c>
      <c r="CC92" s="21"/>
      <c r="CD92" s="21"/>
    </row>
    <row r="93" customFormat="false" ht="15.2" hidden="false" customHeight="true" outlineLevel="0" collapsed="false">
      <c r="B93" s="39" t="s">
        <v>164</v>
      </c>
      <c r="C93" s="121" t="n">
        <f aca="false">SUM(C91:C92)</f>
        <v>0</v>
      </c>
      <c r="D93" s="87" t="n">
        <f aca="false">SUM(D91:D92)</f>
        <v>0</v>
      </c>
      <c r="E93" s="88" t="s">
        <v>103</v>
      </c>
      <c r="F93" s="20"/>
      <c r="CC93" s="21"/>
      <c r="CD93" s="21"/>
    </row>
    <row r="94" customFormat="false" ht="3.6" hidden="false" customHeight="true" outlineLevel="0" collapsed="false">
      <c r="B94" s="122"/>
      <c r="C94" s="122"/>
      <c r="D94" s="122"/>
      <c r="E94" s="105"/>
      <c r="F94" s="20"/>
      <c r="CC94" s="21"/>
      <c r="CD94" s="21"/>
    </row>
    <row r="95" customFormat="false" ht="25.5" hidden="false" customHeight="true" outlineLevel="0" collapsed="false">
      <c r="B95" s="123" t="s">
        <v>165</v>
      </c>
      <c r="C95" s="123"/>
      <c r="D95" s="124" t="n">
        <f aca="false">D87+D93</f>
        <v>7466.39</v>
      </c>
      <c r="E95" s="118" t="s">
        <v>103</v>
      </c>
      <c r="F95" s="20"/>
      <c r="CC95" s="21"/>
      <c r="CD95" s="21"/>
    </row>
    <row r="96" s="31" customFormat="true" ht="3.6" hidden="false" customHeight="true" outlineLevel="0" collapsed="false">
      <c r="B96" s="125"/>
      <c r="C96" s="126"/>
      <c r="D96" s="127"/>
      <c r="E96" s="128"/>
    </row>
    <row r="97" customFormat="false" ht="15.2" hidden="false" customHeight="true" outlineLevel="0" collapsed="false">
      <c r="B97" s="24" t="s">
        <v>166</v>
      </c>
      <c r="C97" s="24"/>
      <c r="D97" s="24"/>
      <c r="E97" s="24"/>
      <c r="F97" s="20"/>
      <c r="CC97" s="21"/>
      <c r="CD97" s="21"/>
    </row>
    <row r="98" customFormat="false" ht="15.2" hidden="false" customHeight="true" outlineLevel="1" collapsed="false">
      <c r="B98" s="34" t="s">
        <v>167</v>
      </c>
      <c r="C98" s="169" t="n">
        <f aca="false">'Assistente administrativo'!C96</f>
        <v>0</v>
      </c>
      <c r="D98" s="130" t="n">
        <f aca="false">ROUND(D$102*C98,2)</f>
        <v>0</v>
      </c>
      <c r="E98" s="85" t="s">
        <v>109</v>
      </c>
      <c r="F98" s="20" t="s">
        <v>196</v>
      </c>
      <c r="CC98" s="21"/>
      <c r="CD98" s="21"/>
    </row>
    <row r="99" customFormat="false" ht="15.2" hidden="false" customHeight="true" outlineLevel="1" collapsed="false">
      <c r="B99" s="34" t="s">
        <v>169</v>
      </c>
      <c r="C99" s="169" t="n">
        <f aca="false">'Assistente administrativo'!C97</f>
        <v>0</v>
      </c>
      <c r="D99" s="130" t="n">
        <f aca="false">ROUND(D$102*C99,2)</f>
        <v>0</v>
      </c>
      <c r="E99" s="85"/>
      <c r="F99" s="20" t="s">
        <v>196</v>
      </c>
      <c r="CC99" s="21"/>
      <c r="CD99" s="21"/>
    </row>
    <row r="100" customFormat="false" ht="15.2" hidden="false" customHeight="true" outlineLevel="1" collapsed="false">
      <c r="B100" s="34" t="s">
        <v>170</v>
      </c>
      <c r="C100" s="169" t="n">
        <f aca="false">'Assistente administrativo'!C98</f>
        <v>0</v>
      </c>
      <c r="D100" s="132" t="n">
        <f aca="false">ROUND(D$102*C100,2)</f>
        <v>0</v>
      </c>
      <c r="E100" s="85"/>
      <c r="F100" s="20" t="s">
        <v>196</v>
      </c>
      <c r="CC100" s="21"/>
      <c r="CD100" s="21"/>
    </row>
    <row r="101" s="61" customFormat="true" ht="15.2" hidden="false" customHeight="true" outlineLevel="0" collapsed="false">
      <c r="A101" s="133"/>
      <c r="B101" s="39" t="s">
        <v>171</v>
      </c>
      <c r="C101" s="134" t="n">
        <f aca="false">SUM(C98:C100)</f>
        <v>0</v>
      </c>
      <c r="D101" s="135" t="n">
        <f aca="false">SUM(D98:D100)</f>
        <v>0</v>
      </c>
      <c r="E101" s="88" t="s">
        <v>103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</row>
    <row r="102" s="141" customFormat="true" ht="9.75" hidden="true" customHeight="true" outlineLevel="0" collapsed="false">
      <c r="A102" s="136"/>
      <c r="B102" s="137"/>
      <c r="C102" s="138" t="n">
        <f aca="false">1-C101</f>
        <v>1</v>
      </c>
      <c r="D102" s="139" t="n">
        <f aca="false">ROUND(D95/C102,2)</f>
        <v>7466.39</v>
      </c>
      <c r="E102" s="140"/>
      <c r="F102" s="49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</row>
    <row r="103" s="20" customFormat="true" ht="15.2" hidden="false" customHeight="true" outlineLevel="0" collapsed="false">
      <c r="B103" s="86" t="s">
        <v>172</v>
      </c>
      <c r="C103" s="112" t="n">
        <f aca="false">SUM(C101+C93)</f>
        <v>0</v>
      </c>
      <c r="D103" s="87" t="n">
        <f aca="false">D93+D101</f>
        <v>0</v>
      </c>
      <c r="E103" s="88" t="s">
        <v>103</v>
      </c>
      <c r="CC103" s="21"/>
      <c r="CD103" s="21"/>
    </row>
    <row r="104" s="20" customFormat="true" ht="6.95" hidden="false" customHeight="true" outlineLevel="0" collapsed="false">
      <c r="B104" s="89"/>
      <c r="C104" s="90"/>
      <c r="D104" s="142"/>
      <c r="E104" s="142"/>
      <c r="CC104" s="21"/>
      <c r="CD104" s="21"/>
    </row>
    <row r="105" s="20" customFormat="true" ht="15.2" hidden="false" customHeight="true" outlineLevel="0" collapsed="false">
      <c r="B105" s="62" t="s">
        <v>173</v>
      </c>
      <c r="C105" s="62"/>
      <c r="D105" s="62"/>
      <c r="E105" s="62"/>
      <c r="CC105" s="21"/>
      <c r="CD105" s="21"/>
    </row>
    <row r="106" s="20" customFormat="true" ht="12.75" hidden="false" customHeight="true" outlineLevel="0" collapsed="false">
      <c r="B106" s="143" t="s">
        <v>174</v>
      </c>
      <c r="C106" s="143"/>
      <c r="D106" s="144" t="n">
        <f aca="false">D87+D103</f>
        <v>7466.39</v>
      </c>
      <c r="E106" s="145" t="s">
        <v>103</v>
      </c>
      <c r="CC106" s="21"/>
      <c r="CD106" s="21"/>
    </row>
    <row r="107" s="20" customFormat="true" ht="15" hidden="false" customHeight="true" outlineLevel="0" collapsed="false">
      <c r="B107" s="146" t="s">
        <v>175</v>
      </c>
      <c r="C107" s="146"/>
      <c r="D107" s="147" t="n">
        <f aca="false">E15</f>
        <v>2</v>
      </c>
      <c r="E107" s="145"/>
    </row>
    <row r="108" s="20" customFormat="true" ht="15" hidden="false" customHeight="true" outlineLevel="0" collapsed="false">
      <c r="B108" s="148" t="s">
        <v>176</v>
      </c>
      <c r="C108" s="148"/>
      <c r="D108" s="149" t="n">
        <f aca="false">D106*D107</f>
        <v>14932.78</v>
      </c>
      <c r="E108" s="145"/>
    </row>
    <row r="109" s="20" customFormat="true" ht="15" hidden="false" customHeight="true" outlineLevel="0" collapsed="false">
      <c r="B109" s="148" t="s">
        <v>177</v>
      </c>
      <c r="C109" s="148"/>
      <c r="D109" s="149" t="n">
        <f aca="false">D108*12</f>
        <v>179193.36</v>
      </c>
      <c r="E109" s="145"/>
    </row>
    <row r="110" s="20" customFormat="true" ht="15" hidden="false" customHeight="true" outlineLevel="0" collapsed="false">
      <c r="B110" s="150" t="s">
        <v>178</v>
      </c>
      <c r="C110" s="150"/>
      <c r="D110" s="151" t="n">
        <f aca="false">D108*24</f>
        <v>358386.72</v>
      </c>
      <c r="E110" s="145"/>
    </row>
    <row r="111" s="49" customFormat="true" ht="6.75" hidden="false" customHeight="true" outlineLevel="0" collapsed="false">
      <c r="C111" s="56"/>
      <c r="D111" s="152"/>
    </row>
    <row r="112" s="20" customFormat="true" ht="15.2" hidden="false" customHeight="true" outlineLevel="0" collapsed="false">
      <c r="B112" s="153" t="s">
        <v>179</v>
      </c>
      <c r="C112" s="153"/>
      <c r="D112" s="153"/>
      <c r="E112" s="153"/>
      <c r="CA112" s="21"/>
      <c r="CB112" s="21"/>
    </row>
    <row r="113" s="20" customFormat="true" ht="15.2" hidden="false" customHeight="true" outlineLevel="0" collapsed="false">
      <c r="B113" s="45" t="s">
        <v>180</v>
      </c>
      <c r="C113" s="154" t="n">
        <v>0.0833</v>
      </c>
      <c r="D113" s="84" t="n">
        <f aca="false">$C$28*C113</f>
        <v>358.70646</v>
      </c>
      <c r="E113" s="85" t="s">
        <v>101</v>
      </c>
      <c r="CA113" s="21"/>
      <c r="CB113" s="21"/>
    </row>
    <row r="114" s="20" customFormat="true" ht="15.2" hidden="false" customHeight="true" outlineLevel="0" collapsed="false">
      <c r="B114" s="45" t="s">
        <v>181</v>
      </c>
      <c r="C114" s="154" t="n">
        <v>0.121</v>
      </c>
      <c r="D114" s="84" t="n">
        <f aca="false">$C$28*C114</f>
        <v>521.0502</v>
      </c>
      <c r="E114" s="85"/>
      <c r="CA114" s="21"/>
      <c r="CB114" s="21"/>
    </row>
    <row r="115" s="20" customFormat="true" ht="12.75" hidden="false" customHeight="false" outlineLevel="1" collapsed="false">
      <c r="B115" s="107" t="s">
        <v>182</v>
      </c>
      <c r="C115" s="155" t="n">
        <f aca="false">VLOOKUP(C34,C122:D131,2,1)</f>
        <v>0.0739</v>
      </c>
      <c r="D115" s="84" t="n">
        <f aca="false">$C$28*C115</f>
        <v>318.22818</v>
      </c>
      <c r="E115" s="85" t="s">
        <v>109</v>
      </c>
      <c r="F115" s="20" t="s">
        <v>196</v>
      </c>
      <c r="CC115" s="21"/>
      <c r="CD115" s="21"/>
    </row>
    <row r="116" s="20" customFormat="true" ht="12.75" hidden="false" customHeight="false" outlineLevel="1" collapsed="false">
      <c r="B116" s="45" t="s">
        <v>184</v>
      </c>
      <c r="C116" s="154" t="n">
        <v>0.05</v>
      </c>
      <c r="D116" s="84" t="n">
        <f aca="false">$C$28*C116</f>
        <v>215.31</v>
      </c>
      <c r="E116" s="85" t="s">
        <v>101</v>
      </c>
      <c r="CC116" s="21"/>
      <c r="CD116" s="21"/>
    </row>
    <row r="117" s="20" customFormat="true" ht="12.75" hidden="false" customHeight="true" outlineLevel="1" collapsed="false">
      <c r="B117" s="104" t="s">
        <v>185</v>
      </c>
      <c r="C117" s="104"/>
      <c r="D117" s="96" t="n">
        <f aca="false">SUM(D113:D116)</f>
        <v>1413.29484</v>
      </c>
      <c r="E117" s="145" t="s">
        <v>103</v>
      </c>
      <c r="CC117" s="21"/>
      <c r="CD117" s="21"/>
    </row>
    <row r="118" s="20" customFormat="true" ht="15" hidden="false" customHeight="true" outlineLevel="1" collapsed="false">
      <c r="B118" s="146" t="s">
        <v>186</v>
      </c>
      <c r="C118" s="146"/>
      <c r="D118" s="147" t="n">
        <f aca="false">D107</f>
        <v>2</v>
      </c>
      <c r="E118" s="145"/>
    </row>
    <row r="119" s="20" customFormat="true" ht="15" hidden="false" customHeight="true" outlineLevel="0" collapsed="false">
      <c r="B119" s="156" t="s">
        <v>187</v>
      </c>
      <c r="C119" s="156"/>
      <c r="D119" s="157" t="n">
        <f aca="false">D117*D118</f>
        <v>2826.58968</v>
      </c>
      <c r="E119" s="145"/>
      <c r="F119" s="158"/>
    </row>
    <row r="120" s="20" customFormat="true" ht="12.75" hidden="false" customHeight="false" outlineLevel="0" collapsed="false">
      <c r="C120" s="159"/>
      <c r="D120" s="159"/>
      <c r="E120" s="159"/>
    </row>
    <row r="121" s="20" customFormat="true" ht="20.85" hidden="true" customHeight="false" outlineLevel="0" collapsed="false">
      <c r="C121" s="160" t="s">
        <v>188</v>
      </c>
      <c r="D121" s="161" t="s">
        <v>182</v>
      </c>
      <c r="E121" s="159"/>
    </row>
    <row r="122" s="20" customFormat="true" ht="12.8" hidden="true" customHeight="false" outlineLevel="0" collapsed="false">
      <c r="C122" s="154" t="n">
        <v>0</v>
      </c>
      <c r="D122" s="154" t="n">
        <v>0.0739</v>
      </c>
      <c r="E122" s="159"/>
    </row>
    <row r="123" s="20" customFormat="true" ht="12.8" hidden="true" customHeight="false" outlineLevel="0" collapsed="false">
      <c r="C123" s="154" t="n">
        <v>0.01</v>
      </c>
      <c r="D123" s="154" t="n">
        <v>0.0739</v>
      </c>
      <c r="E123" s="159"/>
    </row>
    <row r="124" s="20" customFormat="true" ht="12.8" hidden="true" customHeight="false" outlineLevel="0" collapsed="false">
      <c r="C124" s="154" t="n">
        <v>0.02</v>
      </c>
      <c r="D124" s="154" t="n">
        <v>0.076</v>
      </c>
      <c r="E124" s="159"/>
    </row>
    <row r="125" s="20" customFormat="true" ht="12.8" hidden="true" customHeight="false" outlineLevel="0" collapsed="false">
      <c r="C125" s="154" t="n">
        <v>0.03</v>
      </c>
      <c r="D125" s="154" t="n">
        <v>0.0782</v>
      </c>
      <c r="E125" s="159"/>
    </row>
    <row r="126" s="20" customFormat="true" ht="12.8" hidden="true" customHeight="false" outlineLevel="0" collapsed="false">
      <c r="C126" s="154" t="n">
        <v>0.04</v>
      </c>
      <c r="D126" s="154" t="n">
        <v>0.0782</v>
      </c>
      <c r="E126" s="159"/>
    </row>
    <row r="127" s="20" customFormat="true" ht="12.8" hidden="true" customHeight="false" outlineLevel="0" collapsed="false">
      <c r="C127" s="154" t="n">
        <v>0.05</v>
      </c>
      <c r="D127" s="154" t="n">
        <v>0.0782</v>
      </c>
      <c r="E127" s="159"/>
    </row>
    <row r="128" s="20" customFormat="true" ht="12.8" hidden="true" customHeight="false" outlineLevel="0" collapsed="false">
      <c r="C128" s="154" t="n">
        <v>0.06</v>
      </c>
      <c r="D128" s="154" t="n">
        <v>0.0782</v>
      </c>
      <c r="E128" s="159"/>
    </row>
    <row r="129" s="20" customFormat="true" ht="12.8" hidden="true" customHeight="false" outlineLevel="0" collapsed="false">
      <c r="C129" s="154" t="n">
        <v>0.07</v>
      </c>
      <c r="D129" s="154" t="n">
        <v>0.0782</v>
      </c>
      <c r="E129" s="159"/>
    </row>
    <row r="130" s="20" customFormat="true" ht="12.8" hidden="true" customHeight="false" outlineLevel="0" collapsed="false">
      <c r="C130" s="154" t="n">
        <v>0.08</v>
      </c>
      <c r="D130" s="154" t="n">
        <v>0.0782</v>
      </c>
      <c r="E130" s="159"/>
    </row>
    <row r="131" s="20" customFormat="true" ht="12.8" hidden="true" customHeight="false" outlineLevel="0" collapsed="false">
      <c r="C131" s="154" t="n">
        <v>0.09</v>
      </c>
      <c r="D131" s="154" t="n">
        <v>0.0782</v>
      </c>
      <c r="E131" s="159"/>
    </row>
    <row r="132" s="20" customFormat="true" ht="12.75" hidden="false" customHeight="false" outlineLevel="0" collapsed="false">
      <c r="C132" s="159"/>
      <c r="D132" s="159"/>
      <c r="E132" s="159"/>
    </row>
    <row r="133" s="20" customFormat="true" ht="12.75" hidden="false" customHeight="false" outlineLevel="0" collapsed="false">
      <c r="C133" s="159"/>
      <c r="D133" s="159"/>
      <c r="E133" s="159"/>
    </row>
    <row r="134" s="20" customFormat="true" ht="12.75" hidden="false" customHeight="false" outlineLevel="0" collapsed="false">
      <c r="C134" s="159"/>
      <c r="D134" s="159"/>
      <c r="E134" s="159"/>
    </row>
    <row r="135" s="20" customFormat="true" ht="12.75" hidden="false" customHeight="false" outlineLevel="0" collapsed="false">
      <c r="C135" s="159"/>
      <c r="D135" s="159"/>
      <c r="E135" s="159"/>
    </row>
    <row r="136" s="20" customFormat="true" ht="12.75" hidden="false" customHeight="false" outlineLevel="0" collapsed="false">
      <c r="C136" s="159"/>
      <c r="D136" s="159"/>
      <c r="E136" s="159"/>
    </row>
    <row r="137" s="20" customFormat="true" ht="12.75" hidden="false" customHeight="false" outlineLevel="0" collapsed="false">
      <c r="C137" s="159"/>
      <c r="D137" s="159"/>
      <c r="E137" s="159"/>
    </row>
    <row r="138" s="20" customFormat="true" ht="12.75" hidden="false" customHeight="false" outlineLevel="0" collapsed="false">
      <c r="C138" s="159"/>
      <c r="D138" s="159"/>
      <c r="E138" s="159"/>
    </row>
    <row r="139" s="20" customFormat="true" ht="12.75" hidden="false" customHeight="false" outlineLevel="0" collapsed="false">
      <c r="C139" s="159"/>
      <c r="D139" s="159"/>
      <c r="E139" s="159"/>
    </row>
    <row r="140" s="20" customFormat="true" ht="12.75" hidden="false" customHeight="false" outlineLevel="0" collapsed="false">
      <c r="C140" s="159"/>
      <c r="D140" s="159"/>
      <c r="E140" s="159"/>
    </row>
    <row r="141" s="20" customFormat="true" ht="12.75" hidden="false" customHeight="false" outlineLevel="0" collapsed="false">
      <c r="C141" s="159"/>
      <c r="D141" s="159"/>
      <c r="E141" s="159"/>
    </row>
    <row r="142" s="20" customFormat="true" ht="12.75" hidden="false" customHeight="false" outlineLevel="0" collapsed="false">
      <c r="C142" s="159"/>
      <c r="D142" s="159"/>
      <c r="E142" s="159"/>
    </row>
    <row r="143" s="20" customFormat="true" ht="12.75" hidden="false" customHeight="false" outlineLevel="0" collapsed="false">
      <c r="C143" s="159"/>
      <c r="D143" s="159"/>
      <c r="E143" s="159"/>
    </row>
    <row r="144" s="20" customFormat="true" ht="12.75" hidden="false" customHeight="false" outlineLevel="0" collapsed="false">
      <c r="C144" s="159"/>
      <c r="D144" s="159"/>
      <c r="E144" s="159"/>
    </row>
    <row r="145" s="20" customFormat="true" ht="12.75" hidden="false" customHeight="false" outlineLevel="0" collapsed="false">
      <c r="C145" s="159"/>
      <c r="D145" s="159"/>
      <c r="E145" s="159"/>
    </row>
    <row r="146" s="20" customFormat="true" ht="12.75" hidden="false" customHeight="false" outlineLevel="0" collapsed="false">
      <c r="C146" s="159"/>
      <c r="D146" s="159"/>
      <c r="E146" s="159"/>
    </row>
    <row r="147" s="20" customFormat="true" ht="12.75" hidden="false" customHeight="false" outlineLevel="0" collapsed="false">
      <c r="C147" s="159"/>
      <c r="D147" s="159"/>
      <c r="E147" s="159"/>
    </row>
    <row r="148" s="20" customFormat="true" ht="12.75" hidden="false" customHeight="false" outlineLevel="0" collapsed="false">
      <c r="C148" s="159"/>
      <c r="D148" s="159"/>
      <c r="E148" s="159"/>
    </row>
    <row r="149" s="20" customFormat="true" ht="12.75" hidden="false" customHeight="false" outlineLevel="0" collapsed="false">
      <c r="C149" s="159"/>
      <c r="D149" s="159"/>
      <c r="E149" s="159"/>
    </row>
    <row r="150" s="20" customFormat="true" ht="12.75" hidden="false" customHeight="false" outlineLevel="0" collapsed="false">
      <c r="C150" s="159"/>
      <c r="D150" s="159"/>
      <c r="E150" s="159"/>
    </row>
    <row r="151" s="20" customFormat="true" ht="12.75" hidden="false" customHeight="false" outlineLevel="0" collapsed="false">
      <c r="C151" s="159"/>
      <c r="D151" s="159"/>
      <c r="E151" s="159"/>
    </row>
    <row r="152" s="20" customFormat="true" ht="12.75" hidden="false" customHeight="false" outlineLevel="0" collapsed="false">
      <c r="C152" s="159"/>
      <c r="D152" s="159"/>
      <c r="E152" s="159"/>
    </row>
    <row r="153" s="20" customFormat="true" ht="12.75" hidden="false" customHeight="false" outlineLevel="0" collapsed="false">
      <c r="C153" s="159"/>
      <c r="D153" s="159"/>
      <c r="E153" s="159"/>
    </row>
    <row r="154" s="20" customFormat="true" ht="12.75" hidden="false" customHeight="false" outlineLevel="0" collapsed="false">
      <c r="C154" s="159"/>
      <c r="D154" s="159"/>
      <c r="E154" s="159"/>
    </row>
    <row r="155" s="20" customFormat="true" ht="12.75" hidden="false" customHeight="false" outlineLevel="0" collapsed="false">
      <c r="C155" s="159"/>
      <c r="D155" s="159"/>
      <c r="E155" s="159"/>
    </row>
    <row r="156" s="20" customFormat="true" ht="12.75" hidden="false" customHeight="false" outlineLevel="0" collapsed="false">
      <c r="C156" s="159"/>
      <c r="D156" s="159"/>
      <c r="E156" s="159"/>
    </row>
    <row r="157" s="20" customFormat="true" ht="12.75" hidden="false" customHeight="false" outlineLevel="0" collapsed="false">
      <c r="C157" s="159"/>
      <c r="D157" s="159"/>
      <c r="E157" s="159"/>
    </row>
    <row r="158" s="20" customFormat="true" ht="12.75" hidden="false" customHeight="false" outlineLevel="0" collapsed="false">
      <c r="C158" s="159"/>
      <c r="D158" s="159"/>
      <c r="E158" s="159"/>
    </row>
    <row r="159" s="20" customFormat="true" ht="12.75" hidden="false" customHeight="false" outlineLevel="0" collapsed="false">
      <c r="C159" s="159"/>
      <c r="D159" s="159"/>
      <c r="E159" s="159"/>
    </row>
    <row r="160" s="20" customFormat="true" ht="12.75" hidden="false" customHeight="false" outlineLevel="0" collapsed="false">
      <c r="C160" s="159"/>
      <c r="D160" s="159"/>
      <c r="E160" s="159"/>
    </row>
    <row r="161" s="20" customFormat="true" ht="12.75" hidden="false" customHeight="false" outlineLevel="0" collapsed="false">
      <c r="C161" s="159"/>
      <c r="D161" s="159"/>
      <c r="E161" s="159"/>
    </row>
    <row r="162" s="20" customFormat="true" ht="12.75" hidden="false" customHeight="false" outlineLevel="0" collapsed="false">
      <c r="C162" s="159"/>
      <c r="D162" s="159"/>
      <c r="E162" s="159"/>
    </row>
    <row r="163" s="20" customFormat="true" ht="12.75" hidden="false" customHeight="false" outlineLevel="0" collapsed="false">
      <c r="C163" s="159"/>
      <c r="D163" s="159"/>
      <c r="E163" s="159"/>
    </row>
    <row r="164" s="20" customFormat="true" ht="12.75" hidden="false" customHeight="false" outlineLevel="0" collapsed="false">
      <c r="C164" s="159"/>
      <c r="D164" s="159"/>
      <c r="E164" s="159"/>
    </row>
    <row r="165" s="20" customFormat="true" ht="12.75" hidden="false" customHeight="false" outlineLevel="0" collapsed="false">
      <c r="C165" s="159"/>
      <c r="D165" s="159"/>
      <c r="E165" s="159"/>
    </row>
    <row r="166" s="20" customFormat="true" ht="12.75" hidden="false" customHeight="false" outlineLevel="0" collapsed="false">
      <c r="C166" s="159"/>
      <c r="D166" s="159"/>
      <c r="E166" s="159"/>
    </row>
    <row r="167" s="20" customFormat="true" ht="12.75" hidden="false" customHeight="false" outlineLevel="0" collapsed="false">
      <c r="C167" s="159"/>
      <c r="D167" s="159"/>
      <c r="E167" s="159"/>
    </row>
    <row r="168" s="20" customFormat="true" ht="12.75" hidden="false" customHeight="false" outlineLevel="0" collapsed="false">
      <c r="C168" s="159"/>
      <c r="D168" s="159"/>
      <c r="E168" s="159"/>
    </row>
    <row r="169" s="20" customFormat="true" ht="12.75" hidden="false" customHeight="false" outlineLevel="0" collapsed="false">
      <c r="C169" s="159"/>
      <c r="D169" s="159"/>
      <c r="E169" s="159"/>
    </row>
    <row r="170" s="20" customFormat="true" ht="12.75" hidden="false" customHeight="false" outlineLevel="0" collapsed="false">
      <c r="C170" s="159"/>
      <c r="D170" s="159"/>
      <c r="E170" s="159"/>
    </row>
    <row r="171" s="20" customFormat="true" ht="12.75" hidden="false" customHeight="false" outlineLevel="0" collapsed="false">
      <c r="C171" s="159"/>
      <c r="D171" s="159"/>
      <c r="E171" s="159"/>
    </row>
    <row r="172" s="20" customFormat="true" ht="12.75" hidden="false" customHeight="false" outlineLevel="0" collapsed="false">
      <c r="C172" s="159"/>
      <c r="D172" s="159"/>
      <c r="E172" s="159"/>
    </row>
    <row r="173" s="20" customFormat="true" ht="12.75" hidden="false" customHeight="false" outlineLevel="0" collapsed="false">
      <c r="C173" s="159"/>
      <c r="D173" s="159"/>
      <c r="E173" s="159"/>
    </row>
    <row r="174" s="20" customFormat="true" ht="12.75" hidden="false" customHeight="false" outlineLevel="0" collapsed="false">
      <c r="C174" s="159"/>
      <c r="D174" s="159"/>
      <c r="E174" s="159"/>
    </row>
    <row r="175" s="20" customFormat="true" ht="12.75" hidden="false" customHeight="false" outlineLevel="0" collapsed="false">
      <c r="C175" s="159"/>
      <c r="D175" s="159"/>
      <c r="E175" s="159"/>
    </row>
    <row r="176" s="20" customFormat="true" ht="12.75" hidden="false" customHeight="false" outlineLevel="0" collapsed="false">
      <c r="C176" s="159"/>
      <c r="D176" s="159"/>
      <c r="E176" s="159"/>
    </row>
    <row r="177" s="20" customFormat="true" ht="12.75" hidden="false" customHeight="false" outlineLevel="0" collapsed="false">
      <c r="C177" s="159"/>
      <c r="D177" s="159"/>
      <c r="E177" s="159"/>
    </row>
    <row r="178" s="20" customFormat="true" ht="12.75" hidden="false" customHeight="false" outlineLevel="0" collapsed="false">
      <c r="C178" s="159"/>
      <c r="D178" s="159"/>
      <c r="E178" s="159"/>
    </row>
    <row r="179" s="20" customFormat="true" ht="12.75" hidden="false" customHeight="false" outlineLevel="0" collapsed="false">
      <c r="C179" s="159"/>
      <c r="D179" s="159"/>
      <c r="E179" s="159"/>
    </row>
    <row r="180" s="20" customFormat="true" ht="12.75" hidden="false" customHeight="false" outlineLevel="0" collapsed="false">
      <c r="C180" s="159"/>
      <c r="D180" s="159"/>
      <c r="E180" s="159"/>
    </row>
    <row r="181" s="20" customFormat="true" ht="12.75" hidden="false" customHeight="false" outlineLevel="0" collapsed="false">
      <c r="C181" s="159"/>
      <c r="D181" s="159"/>
      <c r="E181" s="159"/>
    </row>
    <row r="182" s="20" customFormat="true" ht="12.75" hidden="false" customHeight="false" outlineLevel="0" collapsed="false">
      <c r="C182" s="159"/>
      <c r="D182" s="159"/>
      <c r="E182" s="159"/>
    </row>
    <row r="183" s="20" customFormat="true" ht="12.75" hidden="false" customHeight="false" outlineLevel="0" collapsed="false">
      <c r="C183" s="159"/>
      <c r="D183" s="159"/>
      <c r="E183" s="159"/>
    </row>
    <row r="184" s="20" customFormat="true" ht="12.75" hidden="false" customHeight="false" outlineLevel="0" collapsed="false">
      <c r="C184" s="159"/>
      <c r="D184" s="159"/>
      <c r="E184" s="159"/>
    </row>
    <row r="185" s="20" customFormat="true" ht="12.75" hidden="false" customHeight="false" outlineLevel="0" collapsed="false">
      <c r="C185" s="159"/>
      <c r="D185" s="159"/>
      <c r="E185" s="159"/>
    </row>
    <row r="186" s="20" customFormat="true" ht="12.75" hidden="false" customHeight="false" outlineLevel="0" collapsed="false">
      <c r="C186" s="159"/>
      <c r="D186" s="159"/>
      <c r="E186" s="159"/>
    </row>
    <row r="187" s="20" customFormat="true" ht="12.75" hidden="false" customHeight="false" outlineLevel="0" collapsed="false">
      <c r="C187" s="159"/>
      <c r="D187" s="159"/>
      <c r="E187" s="159"/>
    </row>
    <row r="188" s="20" customFormat="true" ht="12.75" hidden="false" customHeight="false" outlineLevel="0" collapsed="false">
      <c r="C188" s="159"/>
      <c r="D188" s="159"/>
      <c r="E188" s="159"/>
    </row>
    <row r="189" s="20" customFormat="true" ht="12.75" hidden="false" customHeight="false" outlineLevel="0" collapsed="false">
      <c r="C189" s="159"/>
      <c r="D189" s="159"/>
      <c r="E189" s="159"/>
    </row>
    <row r="190" s="20" customFormat="true" ht="12.75" hidden="false" customHeight="false" outlineLevel="0" collapsed="false">
      <c r="C190" s="159"/>
      <c r="D190" s="159"/>
      <c r="E190" s="159"/>
    </row>
    <row r="191" s="20" customFormat="true" ht="12.75" hidden="false" customHeight="false" outlineLevel="0" collapsed="false">
      <c r="C191" s="159"/>
      <c r="D191" s="159"/>
      <c r="E191" s="159"/>
    </row>
    <row r="192" s="20" customFormat="true" ht="12.75" hidden="false" customHeight="false" outlineLevel="0" collapsed="false">
      <c r="C192" s="159"/>
      <c r="D192" s="159"/>
      <c r="E192" s="159"/>
    </row>
    <row r="193" s="20" customFormat="true" ht="12.75" hidden="false" customHeight="false" outlineLevel="0" collapsed="false">
      <c r="C193" s="159"/>
      <c r="D193" s="159"/>
      <c r="E193" s="159"/>
    </row>
    <row r="194" s="20" customFormat="true" ht="12.75" hidden="false" customHeight="false" outlineLevel="0" collapsed="false">
      <c r="C194" s="159"/>
      <c r="D194" s="159"/>
      <c r="E194" s="159"/>
    </row>
    <row r="195" s="20" customFormat="true" ht="12.75" hidden="false" customHeight="false" outlineLevel="0" collapsed="false">
      <c r="C195" s="159"/>
      <c r="D195" s="159"/>
      <c r="E195" s="159"/>
    </row>
    <row r="196" s="20" customFormat="true" ht="12.75" hidden="false" customHeight="false" outlineLevel="0" collapsed="false">
      <c r="C196" s="159"/>
      <c r="D196" s="159"/>
      <c r="E196" s="159"/>
    </row>
    <row r="197" s="20" customFormat="true" ht="12.75" hidden="false" customHeight="false" outlineLevel="0" collapsed="false">
      <c r="C197" s="159"/>
      <c r="D197" s="159"/>
      <c r="E197" s="159"/>
    </row>
    <row r="198" s="20" customFormat="true" ht="12.75" hidden="false" customHeight="false" outlineLevel="0" collapsed="false">
      <c r="C198" s="159"/>
      <c r="D198" s="159"/>
      <c r="E198" s="159"/>
    </row>
    <row r="199" s="20" customFormat="true" ht="12.75" hidden="false" customHeight="false" outlineLevel="0" collapsed="false">
      <c r="C199" s="159"/>
      <c r="D199" s="159"/>
      <c r="E199" s="159"/>
    </row>
    <row r="200" s="20" customFormat="true" ht="12.75" hidden="false" customHeight="false" outlineLevel="0" collapsed="false">
      <c r="C200" s="159"/>
      <c r="D200" s="159"/>
      <c r="E200" s="159"/>
    </row>
    <row r="201" s="20" customFormat="true" ht="12.75" hidden="false" customHeight="false" outlineLevel="0" collapsed="false">
      <c r="C201" s="159"/>
      <c r="D201" s="159"/>
      <c r="E201" s="159"/>
    </row>
    <row r="202" s="20" customFormat="true" ht="12.75" hidden="false" customHeight="false" outlineLevel="0" collapsed="false">
      <c r="C202" s="159"/>
      <c r="D202" s="159"/>
      <c r="E202" s="159"/>
    </row>
    <row r="203" s="20" customFormat="true" ht="12.75" hidden="false" customHeight="false" outlineLevel="0" collapsed="false">
      <c r="C203" s="159"/>
      <c r="D203" s="159"/>
      <c r="E203" s="159"/>
    </row>
    <row r="204" s="20" customFormat="true" ht="12.75" hidden="false" customHeight="false" outlineLevel="0" collapsed="false">
      <c r="C204" s="159"/>
      <c r="D204" s="159"/>
      <c r="E204" s="159"/>
    </row>
    <row r="205" s="20" customFormat="true" ht="12.75" hidden="false" customHeight="false" outlineLevel="0" collapsed="false">
      <c r="C205" s="159"/>
      <c r="D205" s="159"/>
      <c r="E205" s="159"/>
    </row>
    <row r="206" s="20" customFormat="true" ht="12.75" hidden="false" customHeight="false" outlineLevel="0" collapsed="false">
      <c r="C206" s="159"/>
      <c r="D206" s="159"/>
      <c r="E206" s="159"/>
    </row>
    <row r="207" s="20" customFormat="true" ht="12.75" hidden="false" customHeight="false" outlineLevel="0" collapsed="false">
      <c r="C207" s="159"/>
      <c r="D207" s="159"/>
      <c r="E207" s="159"/>
    </row>
    <row r="208" s="20" customFormat="true" ht="12.75" hidden="false" customHeight="false" outlineLevel="0" collapsed="false">
      <c r="C208" s="159"/>
      <c r="D208" s="159"/>
      <c r="E208" s="159"/>
    </row>
    <row r="209" s="20" customFormat="true" ht="12.75" hidden="false" customHeight="false" outlineLevel="0" collapsed="false">
      <c r="C209" s="159"/>
      <c r="D209" s="159"/>
      <c r="E209" s="159"/>
    </row>
    <row r="210" s="20" customFormat="true" ht="12.75" hidden="false" customHeight="false" outlineLevel="0" collapsed="false">
      <c r="C210" s="159"/>
      <c r="D210" s="159"/>
      <c r="E210" s="159"/>
    </row>
    <row r="211" s="20" customFormat="true" ht="12.75" hidden="false" customHeight="false" outlineLevel="0" collapsed="false">
      <c r="C211" s="159"/>
      <c r="D211" s="159"/>
      <c r="E211" s="159"/>
    </row>
    <row r="212" s="20" customFormat="true" ht="12.75" hidden="false" customHeight="false" outlineLevel="0" collapsed="false">
      <c r="C212" s="159"/>
      <c r="D212" s="159"/>
      <c r="E212" s="159"/>
    </row>
    <row r="213" s="20" customFormat="true" ht="12.75" hidden="false" customHeight="false" outlineLevel="0" collapsed="false">
      <c r="C213" s="159"/>
      <c r="D213" s="159"/>
      <c r="E213" s="159"/>
    </row>
    <row r="214" s="20" customFormat="true" ht="12.75" hidden="false" customHeight="false" outlineLevel="0" collapsed="false">
      <c r="C214" s="159"/>
      <c r="D214" s="159"/>
      <c r="E214" s="159"/>
    </row>
    <row r="215" s="20" customFormat="true" ht="12.75" hidden="false" customHeight="false" outlineLevel="0" collapsed="false">
      <c r="C215" s="159"/>
      <c r="D215" s="159"/>
      <c r="E215" s="159"/>
    </row>
    <row r="216" s="20" customFormat="true" ht="12.75" hidden="false" customHeight="false" outlineLevel="0" collapsed="false">
      <c r="C216" s="159"/>
      <c r="D216" s="159"/>
      <c r="E216" s="159"/>
    </row>
    <row r="217" s="20" customFormat="true" ht="12.75" hidden="false" customHeight="false" outlineLevel="0" collapsed="false">
      <c r="C217" s="159"/>
      <c r="D217" s="159"/>
      <c r="E217" s="159"/>
    </row>
    <row r="218" s="20" customFormat="true" ht="12.75" hidden="false" customHeight="false" outlineLevel="0" collapsed="false">
      <c r="C218" s="159"/>
      <c r="D218" s="159"/>
      <c r="E218" s="159"/>
    </row>
    <row r="219" s="20" customFormat="true" ht="12.75" hidden="false" customHeight="false" outlineLevel="0" collapsed="false">
      <c r="C219" s="159"/>
      <c r="D219" s="159"/>
      <c r="E219" s="159"/>
    </row>
    <row r="220" s="20" customFormat="true" ht="12.75" hidden="false" customHeight="false" outlineLevel="0" collapsed="false">
      <c r="C220" s="159"/>
      <c r="D220" s="159"/>
      <c r="E220" s="159"/>
    </row>
    <row r="221" s="20" customFormat="true" ht="12.75" hidden="false" customHeight="false" outlineLevel="0" collapsed="false">
      <c r="C221" s="159"/>
      <c r="D221" s="159"/>
      <c r="E221" s="159"/>
    </row>
    <row r="222" s="20" customFormat="true" ht="12.75" hidden="false" customHeight="false" outlineLevel="0" collapsed="false">
      <c r="C222" s="159"/>
      <c r="D222" s="159"/>
      <c r="E222" s="159"/>
    </row>
    <row r="223" s="20" customFormat="true" ht="12.75" hidden="false" customHeight="false" outlineLevel="0" collapsed="false">
      <c r="C223" s="159"/>
      <c r="D223" s="159"/>
      <c r="E223" s="159"/>
    </row>
    <row r="224" s="20" customFormat="true" ht="12.75" hidden="false" customHeight="false" outlineLevel="0" collapsed="false">
      <c r="C224" s="159"/>
      <c r="D224" s="159"/>
      <c r="E224" s="159"/>
    </row>
    <row r="225" s="20" customFormat="true" ht="12.75" hidden="false" customHeight="false" outlineLevel="0" collapsed="false">
      <c r="C225" s="159"/>
      <c r="D225" s="159"/>
      <c r="E225" s="159"/>
    </row>
    <row r="226" s="20" customFormat="true" ht="12.75" hidden="false" customHeight="false" outlineLevel="0" collapsed="false">
      <c r="C226" s="159"/>
      <c r="D226" s="159"/>
      <c r="E226" s="159"/>
    </row>
    <row r="227" s="20" customFormat="true" ht="12.75" hidden="false" customHeight="false" outlineLevel="0" collapsed="false">
      <c r="C227" s="159"/>
      <c r="D227" s="159"/>
      <c r="E227" s="159"/>
    </row>
    <row r="228" s="20" customFormat="true" ht="12.75" hidden="false" customHeight="false" outlineLevel="0" collapsed="false">
      <c r="C228" s="159"/>
      <c r="D228" s="159"/>
      <c r="E228" s="159"/>
    </row>
    <row r="229" s="20" customFormat="true" ht="12.75" hidden="false" customHeight="false" outlineLevel="0" collapsed="false">
      <c r="C229" s="159"/>
      <c r="D229" s="159"/>
      <c r="E229" s="159"/>
    </row>
    <row r="230" s="20" customFormat="true" ht="12.75" hidden="false" customHeight="false" outlineLevel="0" collapsed="false">
      <c r="C230" s="159"/>
      <c r="D230" s="159"/>
      <c r="E230" s="159"/>
    </row>
    <row r="231" s="20" customFormat="true" ht="12.75" hidden="false" customHeight="false" outlineLevel="0" collapsed="false">
      <c r="C231" s="159"/>
      <c r="D231" s="159"/>
      <c r="E231" s="159"/>
    </row>
    <row r="232" s="20" customFormat="true" ht="12.75" hidden="false" customHeight="false" outlineLevel="0" collapsed="false">
      <c r="C232" s="159"/>
      <c r="D232" s="159"/>
      <c r="E232" s="159"/>
    </row>
    <row r="233" s="20" customFormat="true" ht="12.75" hidden="false" customHeight="false" outlineLevel="0" collapsed="false">
      <c r="C233" s="159"/>
      <c r="D233" s="159"/>
      <c r="E233" s="159"/>
    </row>
    <row r="234" s="20" customFormat="true" ht="12.75" hidden="false" customHeight="false" outlineLevel="0" collapsed="false">
      <c r="C234" s="159"/>
      <c r="D234" s="159"/>
      <c r="E234" s="159"/>
    </row>
    <row r="235" s="20" customFormat="true" ht="12.75" hidden="false" customHeight="false" outlineLevel="0" collapsed="false">
      <c r="C235" s="159"/>
      <c r="D235" s="159"/>
      <c r="E235" s="159"/>
    </row>
    <row r="236" s="20" customFormat="true" ht="12.75" hidden="false" customHeight="false" outlineLevel="0" collapsed="false">
      <c r="C236" s="159"/>
      <c r="D236" s="159"/>
      <c r="E236" s="159"/>
    </row>
    <row r="237" s="20" customFormat="true" ht="12.75" hidden="false" customHeight="false" outlineLevel="0" collapsed="false">
      <c r="C237" s="159"/>
      <c r="D237" s="159"/>
      <c r="E237" s="159"/>
    </row>
    <row r="238" s="20" customFormat="true" ht="12.75" hidden="false" customHeight="false" outlineLevel="0" collapsed="false">
      <c r="C238" s="159"/>
      <c r="D238" s="159"/>
      <c r="E238" s="159"/>
    </row>
    <row r="239" s="20" customFormat="true" ht="12.75" hidden="false" customHeight="false" outlineLevel="0" collapsed="false">
      <c r="C239" s="159"/>
      <c r="D239" s="159"/>
      <c r="E239" s="159"/>
    </row>
    <row r="240" s="20" customFormat="true" ht="12.75" hidden="false" customHeight="false" outlineLevel="0" collapsed="false">
      <c r="C240" s="159"/>
      <c r="D240" s="159"/>
      <c r="E240" s="159"/>
    </row>
    <row r="241" s="20" customFormat="true" ht="12.75" hidden="false" customHeight="false" outlineLevel="0" collapsed="false">
      <c r="C241" s="159"/>
      <c r="D241" s="159"/>
      <c r="E241" s="159"/>
    </row>
    <row r="242" s="20" customFormat="true" ht="12.75" hidden="false" customHeight="false" outlineLevel="0" collapsed="false">
      <c r="C242" s="159"/>
      <c r="D242" s="159"/>
      <c r="E242" s="159"/>
    </row>
    <row r="243" s="20" customFormat="true" ht="12.75" hidden="false" customHeight="false" outlineLevel="0" collapsed="false">
      <c r="C243" s="159"/>
      <c r="D243" s="159"/>
      <c r="E243" s="159"/>
    </row>
    <row r="244" s="20" customFormat="true" ht="12.75" hidden="false" customHeight="false" outlineLevel="0" collapsed="false">
      <c r="C244" s="159"/>
      <c r="D244" s="159"/>
      <c r="E244" s="159"/>
    </row>
    <row r="245" s="20" customFormat="true" ht="12.75" hidden="false" customHeight="false" outlineLevel="0" collapsed="false">
      <c r="C245" s="159"/>
      <c r="D245" s="159"/>
      <c r="E245" s="159"/>
    </row>
    <row r="246" s="20" customFormat="true" ht="12.75" hidden="false" customHeight="false" outlineLevel="0" collapsed="false">
      <c r="C246" s="159"/>
      <c r="D246" s="159"/>
      <c r="E246" s="159"/>
    </row>
    <row r="247" s="20" customFormat="true" ht="12.75" hidden="false" customHeight="false" outlineLevel="0" collapsed="false">
      <c r="C247" s="159"/>
      <c r="D247" s="159"/>
      <c r="E247" s="159"/>
    </row>
    <row r="248" s="20" customFormat="true" ht="12.75" hidden="false" customHeight="false" outlineLevel="0" collapsed="false">
      <c r="C248" s="159"/>
      <c r="D248" s="159"/>
      <c r="E248" s="159"/>
    </row>
    <row r="249" s="20" customFormat="true" ht="12.75" hidden="false" customHeight="false" outlineLevel="0" collapsed="false">
      <c r="C249" s="159"/>
      <c r="D249" s="159"/>
      <c r="E249" s="159"/>
    </row>
    <row r="250" s="20" customFormat="true" ht="12.75" hidden="false" customHeight="false" outlineLevel="0" collapsed="false">
      <c r="C250" s="159"/>
      <c r="D250" s="159"/>
      <c r="E250" s="159"/>
    </row>
    <row r="251" s="20" customFormat="true" ht="12.75" hidden="false" customHeight="false" outlineLevel="0" collapsed="false">
      <c r="C251" s="159"/>
      <c r="D251" s="159"/>
      <c r="E251" s="159"/>
    </row>
    <row r="252" s="20" customFormat="true" ht="12.75" hidden="false" customHeight="false" outlineLevel="0" collapsed="false">
      <c r="C252" s="159"/>
      <c r="D252" s="159"/>
      <c r="E252" s="159"/>
    </row>
    <row r="253" s="20" customFormat="true" ht="12.75" hidden="false" customHeight="false" outlineLevel="0" collapsed="false">
      <c r="C253" s="159"/>
      <c r="D253" s="159"/>
      <c r="E253" s="159"/>
    </row>
    <row r="254" s="20" customFormat="true" ht="12.75" hidden="false" customHeight="false" outlineLevel="0" collapsed="false">
      <c r="C254" s="159"/>
      <c r="D254" s="159"/>
      <c r="E254" s="159"/>
    </row>
    <row r="255" s="20" customFormat="true" ht="12.75" hidden="false" customHeight="false" outlineLevel="0" collapsed="false">
      <c r="C255" s="159"/>
      <c r="D255" s="159"/>
      <c r="E255" s="159"/>
    </row>
    <row r="256" s="20" customFormat="true" ht="12.75" hidden="false" customHeight="false" outlineLevel="0" collapsed="false">
      <c r="C256" s="159"/>
      <c r="D256" s="159"/>
      <c r="E256" s="159"/>
    </row>
    <row r="257" s="20" customFormat="true" ht="12.75" hidden="false" customHeight="false" outlineLevel="0" collapsed="false">
      <c r="C257" s="159"/>
      <c r="D257" s="159"/>
      <c r="E257" s="159"/>
    </row>
    <row r="258" s="20" customFormat="true" ht="12.75" hidden="false" customHeight="false" outlineLevel="0" collapsed="false">
      <c r="C258" s="159"/>
      <c r="D258" s="159"/>
      <c r="E258" s="159"/>
    </row>
    <row r="259" s="20" customFormat="true" ht="12.75" hidden="false" customHeight="false" outlineLevel="0" collapsed="false">
      <c r="C259" s="159"/>
      <c r="D259" s="159"/>
      <c r="E259" s="159"/>
    </row>
    <row r="260" s="20" customFormat="true" ht="12.75" hidden="false" customHeight="false" outlineLevel="0" collapsed="false">
      <c r="C260" s="159"/>
      <c r="D260" s="159"/>
      <c r="E260" s="159"/>
    </row>
    <row r="261" s="20" customFormat="true" ht="12.75" hidden="false" customHeight="false" outlineLevel="0" collapsed="false">
      <c r="C261" s="159"/>
      <c r="D261" s="159"/>
      <c r="E261" s="159"/>
    </row>
    <row r="262" s="20" customFormat="true" ht="12.75" hidden="false" customHeight="false" outlineLevel="0" collapsed="false">
      <c r="C262" s="159"/>
      <c r="D262" s="159"/>
      <c r="E262" s="159"/>
    </row>
    <row r="263" s="20" customFormat="true" ht="12.75" hidden="false" customHeight="false" outlineLevel="0" collapsed="false">
      <c r="C263" s="159"/>
      <c r="D263" s="159"/>
      <c r="E263" s="159"/>
    </row>
    <row r="264" s="20" customFormat="true" ht="12.75" hidden="false" customHeight="false" outlineLevel="0" collapsed="false">
      <c r="C264" s="159"/>
      <c r="D264" s="159"/>
      <c r="E264" s="159"/>
    </row>
    <row r="265" s="20" customFormat="true" ht="12.75" hidden="false" customHeight="false" outlineLevel="0" collapsed="false">
      <c r="C265" s="159"/>
      <c r="D265" s="159"/>
      <c r="E265" s="159"/>
    </row>
    <row r="266" s="20" customFormat="true" ht="12.75" hidden="false" customHeight="false" outlineLevel="0" collapsed="false">
      <c r="C266" s="159"/>
      <c r="D266" s="159"/>
      <c r="E266" s="159"/>
    </row>
    <row r="267" s="20" customFormat="true" ht="12.75" hidden="false" customHeight="false" outlineLevel="0" collapsed="false">
      <c r="C267" s="159"/>
      <c r="D267" s="159"/>
      <c r="E267" s="159"/>
    </row>
    <row r="268" s="20" customFormat="true" ht="12.75" hidden="false" customHeight="false" outlineLevel="0" collapsed="false">
      <c r="C268" s="159"/>
      <c r="D268" s="159"/>
      <c r="E268" s="159"/>
    </row>
    <row r="269" s="20" customFormat="true" ht="12.75" hidden="false" customHeight="false" outlineLevel="0" collapsed="false">
      <c r="C269" s="159"/>
      <c r="D269" s="159"/>
      <c r="E269" s="159"/>
    </row>
    <row r="270" s="20" customFormat="true" ht="12.75" hidden="false" customHeight="false" outlineLevel="0" collapsed="false">
      <c r="C270" s="159"/>
      <c r="D270" s="159"/>
      <c r="E270" s="159"/>
    </row>
    <row r="271" s="20" customFormat="true" ht="12.75" hidden="false" customHeight="false" outlineLevel="0" collapsed="false">
      <c r="C271" s="159"/>
      <c r="D271" s="159"/>
      <c r="E271" s="159"/>
    </row>
    <row r="272" s="20" customFormat="true" ht="12.75" hidden="false" customHeight="false" outlineLevel="0" collapsed="false">
      <c r="C272" s="159"/>
      <c r="D272" s="159"/>
      <c r="E272" s="159"/>
    </row>
    <row r="273" s="20" customFormat="true" ht="12.75" hidden="false" customHeight="false" outlineLevel="0" collapsed="false">
      <c r="C273" s="159"/>
      <c r="D273" s="159"/>
      <c r="E273" s="159"/>
    </row>
    <row r="274" s="20" customFormat="true" ht="12.75" hidden="false" customHeight="false" outlineLevel="0" collapsed="false">
      <c r="C274" s="159"/>
      <c r="D274" s="159"/>
      <c r="E274" s="159"/>
    </row>
    <row r="275" s="20" customFormat="true" ht="12.75" hidden="false" customHeight="false" outlineLevel="0" collapsed="false">
      <c r="C275" s="159"/>
      <c r="D275" s="159"/>
      <c r="E275" s="159"/>
    </row>
    <row r="276" s="20" customFormat="true" ht="12.75" hidden="false" customHeight="false" outlineLevel="0" collapsed="false">
      <c r="C276" s="159"/>
      <c r="D276" s="159"/>
      <c r="E276" s="159"/>
    </row>
    <row r="277" s="20" customFormat="true" ht="12.75" hidden="false" customHeight="false" outlineLevel="0" collapsed="false">
      <c r="C277" s="159"/>
      <c r="D277" s="159"/>
      <c r="E277" s="159"/>
    </row>
    <row r="278" s="20" customFormat="true" ht="12.75" hidden="false" customHeight="false" outlineLevel="0" collapsed="false">
      <c r="C278" s="159"/>
      <c r="D278" s="159"/>
      <c r="E278" s="159"/>
    </row>
    <row r="279" s="20" customFormat="true" ht="12.75" hidden="false" customHeight="false" outlineLevel="0" collapsed="false">
      <c r="C279" s="159"/>
      <c r="D279" s="159"/>
      <c r="E279" s="159"/>
    </row>
    <row r="280" s="20" customFormat="true" ht="12.75" hidden="false" customHeight="false" outlineLevel="0" collapsed="false">
      <c r="C280" s="159"/>
      <c r="D280" s="159"/>
      <c r="E280" s="159"/>
    </row>
    <row r="281" s="20" customFormat="true" ht="12.75" hidden="false" customHeight="false" outlineLevel="0" collapsed="false">
      <c r="C281" s="159"/>
      <c r="D281" s="159"/>
      <c r="E281" s="159"/>
    </row>
    <row r="282" s="20" customFormat="true" ht="12.75" hidden="false" customHeight="false" outlineLevel="0" collapsed="false">
      <c r="C282" s="159"/>
      <c r="D282" s="159"/>
      <c r="E282" s="159"/>
    </row>
    <row r="283" s="20" customFormat="true" ht="12.75" hidden="false" customHeight="false" outlineLevel="0" collapsed="false">
      <c r="C283" s="159"/>
      <c r="D283" s="159"/>
      <c r="E283" s="159"/>
    </row>
    <row r="284" s="20" customFormat="true" ht="12.75" hidden="false" customHeight="false" outlineLevel="0" collapsed="false">
      <c r="C284" s="159"/>
      <c r="D284" s="159"/>
      <c r="E284" s="159"/>
    </row>
    <row r="285" s="20" customFormat="true" ht="12.75" hidden="false" customHeight="false" outlineLevel="0" collapsed="false">
      <c r="C285" s="159"/>
      <c r="D285" s="159"/>
      <c r="E285" s="159"/>
    </row>
    <row r="286" s="20" customFormat="true" ht="12.75" hidden="false" customHeight="false" outlineLevel="0" collapsed="false">
      <c r="C286" s="159"/>
      <c r="D286" s="159"/>
      <c r="E286" s="159"/>
    </row>
    <row r="287" s="20" customFormat="true" ht="12.75" hidden="false" customHeight="false" outlineLevel="0" collapsed="false">
      <c r="C287" s="159"/>
      <c r="D287" s="159"/>
      <c r="E287" s="159"/>
    </row>
    <row r="288" s="20" customFormat="true" ht="12.75" hidden="false" customHeight="false" outlineLevel="0" collapsed="false">
      <c r="C288" s="159"/>
      <c r="D288" s="159"/>
      <c r="E288" s="159"/>
    </row>
    <row r="289" s="20" customFormat="true" ht="12.75" hidden="false" customHeight="false" outlineLevel="0" collapsed="false">
      <c r="C289" s="159"/>
      <c r="D289" s="159"/>
      <c r="E289" s="159"/>
    </row>
    <row r="290" s="20" customFormat="true" ht="12.75" hidden="false" customHeight="false" outlineLevel="0" collapsed="false">
      <c r="C290" s="159"/>
      <c r="D290" s="159"/>
      <c r="E290" s="159"/>
    </row>
    <row r="291" s="20" customFormat="true" ht="12.75" hidden="false" customHeight="false" outlineLevel="0" collapsed="false">
      <c r="C291" s="159"/>
      <c r="D291" s="159"/>
      <c r="E291" s="159"/>
    </row>
    <row r="292" s="20" customFormat="true" ht="12.75" hidden="false" customHeight="false" outlineLevel="0" collapsed="false">
      <c r="C292" s="159"/>
      <c r="D292" s="159"/>
      <c r="E292" s="159"/>
    </row>
    <row r="293" s="20" customFormat="true" ht="12.75" hidden="false" customHeight="false" outlineLevel="0" collapsed="false">
      <c r="C293" s="159"/>
      <c r="D293" s="159"/>
      <c r="E293" s="159"/>
    </row>
    <row r="294" s="20" customFormat="true" ht="12.75" hidden="false" customHeight="false" outlineLevel="0" collapsed="false">
      <c r="C294" s="159"/>
      <c r="D294" s="159"/>
      <c r="E294" s="159"/>
    </row>
    <row r="295" s="20" customFormat="true" ht="12.75" hidden="false" customHeight="false" outlineLevel="0" collapsed="false">
      <c r="C295" s="159"/>
      <c r="D295" s="159"/>
      <c r="E295" s="159"/>
    </row>
    <row r="296" s="20" customFormat="true" ht="12.75" hidden="false" customHeight="false" outlineLevel="0" collapsed="false">
      <c r="C296" s="159"/>
      <c r="D296" s="159"/>
      <c r="E296" s="159"/>
    </row>
    <row r="297" s="20" customFormat="true" ht="12.75" hidden="false" customHeight="false" outlineLevel="0" collapsed="false">
      <c r="C297" s="159"/>
      <c r="D297" s="159"/>
      <c r="E297" s="159"/>
    </row>
    <row r="298" s="20" customFormat="true" ht="12.75" hidden="false" customHeight="false" outlineLevel="0" collapsed="false">
      <c r="C298" s="159"/>
      <c r="D298" s="159"/>
      <c r="E298" s="159"/>
    </row>
    <row r="299" s="20" customFormat="true" ht="12.75" hidden="false" customHeight="false" outlineLevel="0" collapsed="false">
      <c r="C299" s="159"/>
      <c r="D299" s="159"/>
      <c r="E299" s="159"/>
    </row>
    <row r="300" s="20" customFormat="true" ht="12.75" hidden="false" customHeight="false" outlineLevel="0" collapsed="false">
      <c r="C300" s="159"/>
      <c r="D300" s="159"/>
      <c r="E300" s="159"/>
    </row>
    <row r="301" s="20" customFormat="true" ht="12.75" hidden="false" customHeight="false" outlineLevel="0" collapsed="false">
      <c r="C301" s="159"/>
      <c r="D301" s="159"/>
      <c r="E301" s="159"/>
    </row>
    <row r="302" s="20" customFormat="true" ht="12.75" hidden="false" customHeight="false" outlineLevel="0" collapsed="false">
      <c r="C302" s="159"/>
      <c r="D302" s="159"/>
      <c r="E302" s="159"/>
    </row>
    <row r="303" s="20" customFormat="true" ht="12.75" hidden="false" customHeight="false" outlineLevel="0" collapsed="false">
      <c r="C303" s="159"/>
      <c r="D303" s="159"/>
      <c r="E303" s="159"/>
    </row>
    <row r="304" s="20" customFormat="true" ht="12.75" hidden="false" customHeight="false" outlineLevel="0" collapsed="false">
      <c r="C304" s="159"/>
      <c r="D304" s="159"/>
      <c r="E304" s="159"/>
    </row>
    <row r="305" s="20" customFormat="true" ht="12.75" hidden="false" customHeight="false" outlineLevel="0" collapsed="false">
      <c r="C305" s="159"/>
      <c r="D305" s="159"/>
      <c r="E305" s="159"/>
    </row>
    <row r="306" s="20" customFormat="true" ht="12.75" hidden="false" customHeight="false" outlineLevel="0" collapsed="false">
      <c r="C306" s="159"/>
      <c r="D306" s="159"/>
      <c r="E306" s="159"/>
    </row>
    <row r="307" s="20" customFormat="true" ht="12.75" hidden="false" customHeight="false" outlineLevel="0" collapsed="false">
      <c r="C307" s="159"/>
      <c r="D307" s="159"/>
      <c r="E307" s="159"/>
    </row>
    <row r="308" s="20" customFormat="true" ht="12.75" hidden="false" customHeight="false" outlineLevel="0" collapsed="false">
      <c r="C308" s="159"/>
      <c r="D308" s="159"/>
      <c r="E308" s="159"/>
    </row>
    <row r="309" s="20" customFormat="true" ht="12.75" hidden="false" customHeight="false" outlineLevel="0" collapsed="false">
      <c r="C309" s="159"/>
      <c r="D309" s="159"/>
      <c r="E309" s="159"/>
    </row>
    <row r="310" s="20" customFormat="true" ht="12.75" hidden="false" customHeight="false" outlineLevel="0" collapsed="false">
      <c r="C310" s="159"/>
      <c r="D310" s="159"/>
      <c r="E310" s="159"/>
    </row>
    <row r="311" s="20" customFormat="true" ht="12.75" hidden="false" customHeight="false" outlineLevel="0" collapsed="false">
      <c r="C311" s="159"/>
      <c r="D311" s="159"/>
      <c r="E311" s="159"/>
    </row>
    <row r="312" s="20" customFormat="true" ht="12.75" hidden="false" customHeight="false" outlineLevel="0" collapsed="false">
      <c r="C312" s="159"/>
      <c r="D312" s="159"/>
      <c r="E312" s="159"/>
    </row>
    <row r="313" s="20" customFormat="true" ht="12.75" hidden="false" customHeight="false" outlineLevel="0" collapsed="false">
      <c r="C313" s="159"/>
      <c r="D313" s="159"/>
      <c r="E313" s="159"/>
    </row>
    <row r="314" s="20" customFormat="true" ht="12.75" hidden="false" customHeight="false" outlineLevel="0" collapsed="false">
      <c r="C314" s="159"/>
      <c r="D314" s="159"/>
      <c r="E314" s="159"/>
    </row>
    <row r="315" s="20" customFormat="true" ht="12.75" hidden="false" customHeight="false" outlineLevel="0" collapsed="false">
      <c r="C315" s="159"/>
      <c r="D315" s="159"/>
      <c r="E315" s="159"/>
    </row>
    <row r="316" s="20" customFormat="true" ht="12.75" hidden="false" customHeight="false" outlineLevel="0" collapsed="false">
      <c r="C316" s="159"/>
      <c r="D316" s="159"/>
      <c r="E316" s="159"/>
    </row>
    <row r="317" s="20" customFormat="true" ht="12.75" hidden="false" customHeight="false" outlineLevel="0" collapsed="false">
      <c r="C317" s="159"/>
      <c r="D317" s="159"/>
      <c r="E317" s="159"/>
    </row>
    <row r="318" s="20" customFormat="true" ht="12.75" hidden="false" customHeight="false" outlineLevel="0" collapsed="false">
      <c r="C318" s="159"/>
      <c r="D318" s="159"/>
      <c r="E318" s="159"/>
    </row>
    <row r="319" s="20" customFormat="true" ht="12.75" hidden="false" customHeight="false" outlineLevel="0" collapsed="false">
      <c r="C319" s="159"/>
      <c r="D319" s="159"/>
      <c r="E319" s="159"/>
    </row>
    <row r="320" s="20" customFormat="true" ht="12.75" hidden="false" customHeight="false" outlineLevel="0" collapsed="false">
      <c r="C320" s="159"/>
      <c r="D320" s="159"/>
      <c r="E320" s="159"/>
    </row>
    <row r="321" s="20" customFormat="true" ht="12.75" hidden="false" customHeight="false" outlineLevel="0" collapsed="false">
      <c r="C321" s="159"/>
      <c r="D321" s="159"/>
      <c r="E321" s="159"/>
    </row>
    <row r="322" s="20" customFormat="true" ht="12.75" hidden="false" customHeight="false" outlineLevel="0" collapsed="false">
      <c r="C322" s="159"/>
      <c r="D322" s="159"/>
      <c r="E322" s="159"/>
    </row>
    <row r="323" s="20" customFormat="true" ht="12.75" hidden="false" customHeight="false" outlineLevel="0" collapsed="false">
      <c r="C323" s="159"/>
      <c r="D323" s="159"/>
      <c r="E323" s="159"/>
    </row>
    <row r="324" s="20" customFormat="true" ht="12.75" hidden="false" customHeight="false" outlineLevel="0" collapsed="false">
      <c r="C324" s="159"/>
      <c r="D324" s="159"/>
      <c r="E324" s="159"/>
    </row>
    <row r="325" s="20" customFormat="true" ht="12.75" hidden="false" customHeight="false" outlineLevel="0" collapsed="false">
      <c r="C325" s="159"/>
      <c r="D325" s="159"/>
      <c r="E325" s="159"/>
    </row>
    <row r="326" s="20" customFormat="true" ht="12.75" hidden="false" customHeight="false" outlineLevel="0" collapsed="false">
      <c r="C326" s="159"/>
      <c r="D326" s="159"/>
      <c r="E326" s="159"/>
    </row>
    <row r="327" s="20" customFormat="true" ht="12.75" hidden="false" customHeight="false" outlineLevel="0" collapsed="false">
      <c r="C327" s="159"/>
      <c r="D327" s="159"/>
      <c r="E327" s="159"/>
    </row>
    <row r="328" s="20" customFormat="true" ht="12.75" hidden="false" customHeight="false" outlineLevel="0" collapsed="false">
      <c r="C328" s="159"/>
      <c r="D328" s="159"/>
      <c r="E328" s="159"/>
    </row>
    <row r="329" s="20" customFormat="true" ht="12.75" hidden="false" customHeight="false" outlineLevel="0" collapsed="false">
      <c r="C329" s="159"/>
      <c r="D329" s="159"/>
      <c r="E329" s="159"/>
    </row>
    <row r="330" s="20" customFormat="true" ht="12.75" hidden="false" customHeight="false" outlineLevel="0" collapsed="false">
      <c r="C330" s="159"/>
      <c r="D330" s="159"/>
      <c r="E330" s="159"/>
    </row>
    <row r="331" s="20" customFormat="true" ht="12.75" hidden="false" customHeight="false" outlineLevel="0" collapsed="false">
      <c r="C331" s="159"/>
      <c r="D331" s="159"/>
      <c r="E331" s="159"/>
    </row>
    <row r="332" s="20" customFormat="true" ht="12.75" hidden="false" customHeight="false" outlineLevel="0" collapsed="false">
      <c r="C332" s="159"/>
      <c r="D332" s="159"/>
      <c r="E332" s="159"/>
    </row>
    <row r="333" s="20" customFormat="true" ht="12.75" hidden="false" customHeight="false" outlineLevel="0" collapsed="false">
      <c r="C333" s="159"/>
      <c r="D333" s="159"/>
      <c r="E333" s="159"/>
    </row>
    <row r="334" s="20" customFormat="true" ht="12.75" hidden="false" customHeight="false" outlineLevel="0" collapsed="false">
      <c r="C334" s="159"/>
      <c r="D334" s="159"/>
      <c r="E334" s="159"/>
    </row>
    <row r="335" s="20" customFormat="true" ht="12.75" hidden="false" customHeight="false" outlineLevel="0" collapsed="false">
      <c r="C335" s="159"/>
      <c r="D335" s="159"/>
      <c r="E335" s="159"/>
    </row>
    <row r="336" s="20" customFormat="true" ht="12.75" hidden="false" customHeight="false" outlineLevel="0" collapsed="false">
      <c r="C336" s="159"/>
      <c r="D336" s="159"/>
      <c r="E336" s="159"/>
    </row>
    <row r="337" s="20" customFormat="true" ht="12.75" hidden="false" customHeight="false" outlineLevel="0" collapsed="false">
      <c r="C337" s="159"/>
      <c r="D337" s="159"/>
      <c r="E337" s="159"/>
    </row>
    <row r="338" s="20" customFormat="true" ht="12.75" hidden="false" customHeight="false" outlineLevel="0" collapsed="false">
      <c r="C338" s="159"/>
      <c r="D338" s="159"/>
      <c r="E338" s="159"/>
    </row>
    <row r="339" s="20" customFormat="true" ht="12.75" hidden="false" customHeight="false" outlineLevel="0" collapsed="false">
      <c r="C339" s="159"/>
      <c r="D339" s="159"/>
      <c r="E339" s="159"/>
    </row>
    <row r="340" s="20" customFormat="true" ht="12.75" hidden="false" customHeight="false" outlineLevel="0" collapsed="false">
      <c r="C340" s="159"/>
      <c r="D340" s="159"/>
      <c r="E340" s="159"/>
    </row>
    <row r="341" s="20" customFormat="true" ht="12.75" hidden="false" customHeight="false" outlineLevel="0" collapsed="false">
      <c r="C341" s="159"/>
      <c r="D341" s="159"/>
      <c r="E341" s="159"/>
    </row>
    <row r="342" s="20" customFormat="true" ht="12.75" hidden="false" customHeight="false" outlineLevel="0" collapsed="false">
      <c r="C342" s="159"/>
      <c r="D342" s="159"/>
      <c r="E342" s="159"/>
    </row>
    <row r="343" s="20" customFormat="true" ht="12.75" hidden="false" customHeight="false" outlineLevel="0" collapsed="false">
      <c r="C343" s="159"/>
      <c r="D343" s="159"/>
      <c r="E343" s="159"/>
    </row>
    <row r="344" s="20" customFormat="true" ht="12.75" hidden="false" customHeight="false" outlineLevel="0" collapsed="false">
      <c r="C344" s="159"/>
      <c r="D344" s="159"/>
      <c r="E344" s="159"/>
    </row>
    <row r="345" s="20" customFormat="true" ht="12.75" hidden="false" customHeight="false" outlineLevel="0" collapsed="false">
      <c r="C345" s="159"/>
      <c r="D345" s="159"/>
      <c r="E345" s="159"/>
    </row>
    <row r="346" s="20" customFormat="true" ht="12.75" hidden="false" customHeight="false" outlineLevel="0" collapsed="false">
      <c r="C346" s="159"/>
      <c r="D346" s="159"/>
      <c r="E346" s="159"/>
    </row>
    <row r="347" s="20" customFormat="true" ht="12.75" hidden="false" customHeight="false" outlineLevel="0" collapsed="false">
      <c r="C347" s="159"/>
      <c r="D347" s="159"/>
      <c r="E347" s="159"/>
    </row>
    <row r="348" s="20" customFormat="true" ht="12.75" hidden="false" customHeight="false" outlineLevel="0" collapsed="false">
      <c r="C348" s="159"/>
      <c r="D348" s="159"/>
      <c r="E348" s="159"/>
    </row>
    <row r="349" s="20" customFormat="true" ht="12.75" hidden="false" customHeight="false" outlineLevel="0" collapsed="false">
      <c r="C349" s="159"/>
      <c r="D349" s="159"/>
      <c r="E349" s="159"/>
    </row>
    <row r="350" s="20" customFormat="true" ht="12.75" hidden="false" customHeight="false" outlineLevel="0" collapsed="false">
      <c r="C350" s="159"/>
      <c r="D350" s="159"/>
      <c r="E350" s="159"/>
    </row>
    <row r="351" s="20" customFormat="true" ht="12.75" hidden="false" customHeight="false" outlineLevel="0" collapsed="false">
      <c r="C351" s="159"/>
      <c r="D351" s="159"/>
      <c r="E351" s="159"/>
    </row>
    <row r="352" s="20" customFormat="true" ht="12.75" hidden="false" customHeight="false" outlineLevel="0" collapsed="false">
      <c r="C352" s="159"/>
      <c r="D352" s="159"/>
      <c r="E352" s="159"/>
    </row>
    <row r="353" s="20" customFormat="true" ht="12.75" hidden="false" customHeight="false" outlineLevel="0" collapsed="false">
      <c r="C353" s="159"/>
      <c r="D353" s="159"/>
      <c r="E353" s="159"/>
    </row>
    <row r="354" s="20" customFormat="true" ht="12.75" hidden="false" customHeight="false" outlineLevel="0" collapsed="false">
      <c r="C354" s="159"/>
      <c r="D354" s="159"/>
      <c r="E354" s="159"/>
    </row>
    <row r="355" s="20" customFormat="true" ht="12.75" hidden="false" customHeight="false" outlineLevel="0" collapsed="false">
      <c r="C355" s="159"/>
      <c r="D355" s="159"/>
      <c r="E355" s="159"/>
    </row>
    <row r="356" s="20" customFormat="true" ht="12.75" hidden="false" customHeight="false" outlineLevel="0" collapsed="false">
      <c r="C356" s="159"/>
      <c r="D356" s="159"/>
      <c r="E356" s="159"/>
    </row>
    <row r="357" s="20" customFormat="true" ht="12.75" hidden="false" customHeight="false" outlineLevel="0" collapsed="false">
      <c r="C357" s="159"/>
      <c r="D357" s="159"/>
      <c r="E357" s="159"/>
    </row>
    <row r="358" s="20" customFormat="true" ht="12.75" hidden="false" customHeight="false" outlineLevel="0" collapsed="false">
      <c r="C358" s="159"/>
      <c r="D358" s="159"/>
      <c r="E358" s="159"/>
    </row>
    <row r="359" s="20" customFormat="true" ht="12.75" hidden="false" customHeight="false" outlineLevel="0" collapsed="false">
      <c r="C359" s="159"/>
      <c r="D359" s="159"/>
      <c r="E359" s="159"/>
    </row>
    <row r="360" s="20" customFormat="true" ht="12.75" hidden="false" customHeight="false" outlineLevel="0" collapsed="false">
      <c r="C360" s="159"/>
      <c r="D360" s="159"/>
      <c r="E360" s="159"/>
    </row>
    <row r="361" s="20" customFormat="true" ht="12.75" hidden="false" customHeight="false" outlineLevel="0" collapsed="false">
      <c r="C361" s="159"/>
      <c r="D361" s="159"/>
      <c r="E361" s="159"/>
    </row>
    <row r="362" s="20" customFormat="true" ht="12.75" hidden="false" customHeight="false" outlineLevel="0" collapsed="false">
      <c r="C362" s="159"/>
      <c r="D362" s="159"/>
      <c r="E362" s="159"/>
    </row>
    <row r="363" s="20" customFormat="true" ht="12.75" hidden="false" customHeight="false" outlineLevel="0" collapsed="false">
      <c r="C363" s="159"/>
      <c r="D363" s="159"/>
      <c r="E363" s="159"/>
    </row>
    <row r="364" s="20" customFormat="true" ht="12.75" hidden="false" customHeight="false" outlineLevel="0" collapsed="false">
      <c r="C364" s="159"/>
      <c r="D364" s="159"/>
      <c r="E364" s="159"/>
    </row>
    <row r="365" s="20" customFormat="true" ht="12.75" hidden="false" customHeight="false" outlineLevel="0" collapsed="false">
      <c r="C365" s="159"/>
      <c r="D365" s="159"/>
      <c r="E365" s="159"/>
    </row>
    <row r="366" s="20" customFormat="true" ht="12.75" hidden="false" customHeight="false" outlineLevel="0" collapsed="false">
      <c r="C366" s="159"/>
      <c r="D366" s="159"/>
      <c r="E366" s="159"/>
    </row>
    <row r="367" s="20" customFormat="true" ht="12.75" hidden="false" customHeight="false" outlineLevel="0" collapsed="false">
      <c r="C367" s="159"/>
      <c r="D367" s="159"/>
      <c r="E367" s="159"/>
    </row>
    <row r="368" s="20" customFormat="true" ht="12.75" hidden="false" customHeight="false" outlineLevel="0" collapsed="false">
      <c r="C368" s="159"/>
      <c r="D368" s="159"/>
      <c r="E368" s="159"/>
    </row>
    <row r="369" s="20" customFormat="true" ht="12.75" hidden="false" customHeight="false" outlineLevel="0" collapsed="false">
      <c r="C369" s="159"/>
      <c r="D369" s="159"/>
      <c r="E369" s="159"/>
    </row>
    <row r="370" s="20" customFormat="true" ht="12.75" hidden="false" customHeight="false" outlineLevel="0" collapsed="false">
      <c r="C370" s="159"/>
      <c r="D370" s="159"/>
      <c r="E370" s="159"/>
    </row>
    <row r="371" s="20" customFormat="true" ht="12.75" hidden="false" customHeight="false" outlineLevel="0" collapsed="false">
      <c r="C371" s="159"/>
      <c r="D371" s="159"/>
      <c r="E371" s="159"/>
    </row>
    <row r="372" s="20" customFormat="true" ht="12.75" hidden="false" customHeight="false" outlineLevel="0" collapsed="false">
      <c r="C372" s="159"/>
      <c r="D372" s="159"/>
      <c r="E372" s="159"/>
    </row>
    <row r="373" s="20" customFormat="true" ht="12.75" hidden="false" customHeight="false" outlineLevel="0" collapsed="false">
      <c r="C373" s="159"/>
      <c r="D373" s="159"/>
      <c r="E373" s="159"/>
    </row>
    <row r="374" s="20" customFormat="true" ht="12.75" hidden="false" customHeight="false" outlineLevel="0" collapsed="false">
      <c r="C374" s="159"/>
      <c r="D374" s="159"/>
      <c r="E374" s="159"/>
    </row>
    <row r="375" s="20" customFormat="true" ht="12.75" hidden="false" customHeight="false" outlineLevel="0" collapsed="false">
      <c r="C375" s="159"/>
      <c r="D375" s="159"/>
      <c r="E375" s="159"/>
    </row>
    <row r="376" s="20" customFormat="true" ht="12.75" hidden="false" customHeight="false" outlineLevel="0" collapsed="false">
      <c r="C376" s="159"/>
      <c r="D376" s="159"/>
      <c r="E376" s="159"/>
    </row>
    <row r="377" s="20" customFormat="true" ht="12.75" hidden="false" customHeight="false" outlineLevel="0" collapsed="false">
      <c r="C377" s="159"/>
      <c r="D377" s="159"/>
      <c r="E377" s="159"/>
    </row>
    <row r="378" s="20" customFormat="true" ht="12.75" hidden="false" customHeight="false" outlineLevel="0" collapsed="false">
      <c r="C378" s="159"/>
      <c r="D378" s="159"/>
      <c r="E378" s="159"/>
    </row>
    <row r="379" s="20" customFormat="true" ht="12.75" hidden="false" customHeight="false" outlineLevel="0" collapsed="false">
      <c r="C379" s="159"/>
      <c r="D379" s="159"/>
      <c r="E379" s="159"/>
    </row>
    <row r="380" s="20" customFormat="true" ht="12.75" hidden="false" customHeight="false" outlineLevel="0" collapsed="false">
      <c r="C380" s="159"/>
      <c r="D380" s="159"/>
      <c r="E380" s="159"/>
    </row>
    <row r="381" s="20" customFormat="true" ht="12.75" hidden="false" customHeight="false" outlineLevel="0" collapsed="false">
      <c r="C381" s="159"/>
      <c r="D381" s="159"/>
      <c r="E381" s="159"/>
    </row>
    <row r="382" s="20" customFormat="true" ht="12.75" hidden="false" customHeight="false" outlineLevel="0" collapsed="false">
      <c r="C382" s="159"/>
      <c r="D382" s="159"/>
      <c r="E382" s="159"/>
    </row>
    <row r="383" s="20" customFormat="true" ht="12.75" hidden="false" customHeight="false" outlineLevel="0" collapsed="false">
      <c r="C383" s="159"/>
      <c r="D383" s="159"/>
      <c r="E383" s="159"/>
    </row>
    <row r="384" s="20" customFormat="true" ht="12.75" hidden="false" customHeight="false" outlineLevel="0" collapsed="false">
      <c r="C384" s="159"/>
      <c r="D384" s="159"/>
      <c r="E384" s="159"/>
    </row>
    <row r="385" s="20" customFormat="true" ht="12.75" hidden="false" customHeight="false" outlineLevel="0" collapsed="false">
      <c r="C385" s="159"/>
      <c r="D385" s="159"/>
      <c r="E385" s="159"/>
    </row>
    <row r="386" s="20" customFormat="true" ht="12.75" hidden="false" customHeight="false" outlineLevel="0" collapsed="false">
      <c r="C386" s="159"/>
      <c r="D386" s="159"/>
      <c r="E386" s="159"/>
    </row>
    <row r="387" s="20" customFormat="true" ht="12.75" hidden="false" customHeight="false" outlineLevel="0" collapsed="false">
      <c r="C387" s="159"/>
      <c r="D387" s="159"/>
      <c r="E387" s="159"/>
    </row>
    <row r="388" s="20" customFormat="true" ht="12.75" hidden="false" customHeight="false" outlineLevel="0" collapsed="false">
      <c r="C388" s="159"/>
      <c r="D388" s="159"/>
      <c r="E388" s="159"/>
    </row>
    <row r="389" s="20" customFormat="true" ht="12.75" hidden="false" customHeight="false" outlineLevel="0" collapsed="false">
      <c r="C389" s="159"/>
      <c r="D389" s="159"/>
      <c r="E389" s="159"/>
    </row>
    <row r="390" s="20" customFormat="true" ht="12.75" hidden="false" customHeight="false" outlineLevel="0" collapsed="false">
      <c r="C390" s="159"/>
      <c r="D390" s="159"/>
      <c r="E390" s="159"/>
    </row>
    <row r="391" s="20" customFormat="true" ht="12.75" hidden="false" customHeight="false" outlineLevel="0" collapsed="false">
      <c r="C391" s="159"/>
      <c r="D391" s="159"/>
      <c r="E391" s="159"/>
    </row>
    <row r="392" s="20" customFormat="true" ht="12.75" hidden="false" customHeight="false" outlineLevel="0" collapsed="false">
      <c r="C392" s="159"/>
      <c r="D392" s="159"/>
      <c r="E392" s="159"/>
    </row>
    <row r="393" s="20" customFormat="true" ht="12.75" hidden="false" customHeight="false" outlineLevel="0" collapsed="false">
      <c r="C393" s="159"/>
      <c r="D393" s="159"/>
      <c r="E393" s="159"/>
    </row>
    <row r="394" s="20" customFormat="true" ht="12.75" hidden="false" customHeight="false" outlineLevel="0" collapsed="false">
      <c r="C394" s="159"/>
      <c r="D394" s="159"/>
      <c r="E394" s="159"/>
    </row>
    <row r="395" s="20" customFormat="true" ht="12.75" hidden="false" customHeight="false" outlineLevel="0" collapsed="false">
      <c r="C395" s="159"/>
      <c r="D395" s="159"/>
      <c r="E395" s="159"/>
    </row>
    <row r="396" s="20" customFormat="true" ht="12.75" hidden="false" customHeight="false" outlineLevel="0" collapsed="false">
      <c r="C396" s="159"/>
      <c r="D396" s="159"/>
      <c r="E396" s="159"/>
    </row>
    <row r="397" s="20" customFormat="true" ht="12.75" hidden="false" customHeight="false" outlineLevel="0" collapsed="false">
      <c r="C397" s="159"/>
      <c r="D397" s="159"/>
      <c r="E397" s="159"/>
    </row>
    <row r="398" s="20" customFormat="true" ht="12.75" hidden="false" customHeight="false" outlineLevel="0" collapsed="false">
      <c r="C398" s="159"/>
      <c r="D398" s="159"/>
      <c r="E398" s="159"/>
    </row>
    <row r="399" s="20" customFormat="true" ht="12.75" hidden="false" customHeight="false" outlineLevel="0" collapsed="false">
      <c r="C399" s="159"/>
      <c r="D399" s="159"/>
      <c r="E399" s="159"/>
    </row>
    <row r="400" s="20" customFormat="true" ht="12.75" hidden="false" customHeight="false" outlineLevel="0" collapsed="false">
      <c r="C400" s="159"/>
      <c r="D400" s="159"/>
      <c r="E400" s="159"/>
    </row>
    <row r="401" s="20" customFormat="true" ht="12.75" hidden="false" customHeight="false" outlineLevel="0" collapsed="false">
      <c r="C401" s="159"/>
      <c r="D401" s="159"/>
      <c r="E401" s="159"/>
    </row>
    <row r="402" s="20" customFormat="true" ht="12.75" hidden="false" customHeight="false" outlineLevel="0" collapsed="false">
      <c r="C402" s="159"/>
      <c r="D402" s="159"/>
      <c r="E402" s="159"/>
    </row>
    <row r="403" s="20" customFormat="true" ht="12.75" hidden="false" customHeight="false" outlineLevel="0" collapsed="false">
      <c r="C403" s="159"/>
      <c r="D403" s="159"/>
      <c r="E403" s="159"/>
    </row>
    <row r="404" s="20" customFormat="true" ht="12.75" hidden="false" customHeight="false" outlineLevel="0" collapsed="false">
      <c r="C404" s="159"/>
      <c r="D404" s="159"/>
      <c r="E404" s="159"/>
    </row>
    <row r="405" s="20" customFormat="true" ht="12.75" hidden="false" customHeight="false" outlineLevel="0" collapsed="false">
      <c r="C405" s="159"/>
      <c r="D405" s="159"/>
      <c r="E405" s="159"/>
    </row>
    <row r="406" s="20" customFormat="true" ht="12.75" hidden="false" customHeight="false" outlineLevel="0" collapsed="false">
      <c r="C406" s="159"/>
      <c r="D406" s="159"/>
      <c r="E406" s="159"/>
    </row>
    <row r="407" s="20" customFormat="true" ht="12.75" hidden="false" customHeight="false" outlineLevel="0" collapsed="false">
      <c r="C407" s="159"/>
      <c r="D407" s="159"/>
      <c r="E407" s="159"/>
    </row>
    <row r="408" s="20" customFormat="true" ht="12.75" hidden="false" customHeight="false" outlineLevel="0" collapsed="false">
      <c r="C408" s="159"/>
      <c r="D408" s="159"/>
      <c r="E408" s="159"/>
    </row>
    <row r="409" s="20" customFormat="true" ht="12.75" hidden="false" customHeight="false" outlineLevel="0" collapsed="false">
      <c r="C409" s="159"/>
      <c r="D409" s="159"/>
      <c r="E409" s="159"/>
    </row>
    <row r="410" s="20" customFormat="true" ht="12.75" hidden="false" customHeight="false" outlineLevel="0" collapsed="false">
      <c r="C410" s="159"/>
      <c r="D410" s="159"/>
      <c r="E410" s="159"/>
    </row>
    <row r="411" s="20" customFormat="true" ht="12.75" hidden="false" customHeight="false" outlineLevel="0" collapsed="false">
      <c r="C411" s="159"/>
      <c r="D411" s="159"/>
      <c r="E411" s="159"/>
    </row>
    <row r="412" s="20" customFormat="true" ht="12.75" hidden="false" customHeight="false" outlineLevel="0" collapsed="false">
      <c r="C412" s="159"/>
      <c r="D412" s="159"/>
      <c r="E412" s="159"/>
    </row>
    <row r="413" s="20" customFormat="true" ht="12.75" hidden="false" customHeight="false" outlineLevel="0" collapsed="false">
      <c r="C413" s="159"/>
      <c r="D413" s="159"/>
      <c r="E413" s="159"/>
    </row>
    <row r="414" s="20" customFormat="true" ht="12.75" hidden="false" customHeight="false" outlineLevel="0" collapsed="false">
      <c r="C414" s="159"/>
      <c r="D414" s="159"/>
      <c r="E414" s="159"/>
    </row>
    <row r="415" s="20" customFormat="true" ht="12.75" hidden="false" customHeight="false" outlineLevel="0" collapsed="false">
      <c r="C415" s="159"/>
      <c r="D415" s="159"/>
      <c r="E415" s="159"/>
    </row>
    <row r="416" s="20" customFormat="true" ht="12.75" hidden="false" customHeight="false" outlineLevel="0" collapsed="false">
      <c r="C416" s="159"/>
      <c r="D416" s="159"/>
      <c r="E416" s="159"/>
    </row>
    <row r="417" s="20" customFormat="true" ht="12.75" hidden="false" customHeight="false" outlineLevel="0" collapsed="false">
      <c r="C417" s="159"/>
      <c r="D417" s="159"/>
      <c r="E417" s="159"/>
    </row>
    <row r="418" s="20" customFormat="true" ht="12.75" hidden="false" customHeight="false" outlineLevel="0" collapsed="false">
      <c r="C418" s="159"/>
      <c r="D418" s="159"/>
      <c r="E418" s="159"/>
    </row>
    <row r="419" s="20" customFormat="true" ht="12.75" hidden="false" customHeight="false" outlineLevel="0" collapsed="false">
      <c r="C419" s="159"/>
      <c r="D419" s="159"/>
      <c r="E419" s="159"/>
    </row>
    <row r="420" s="20" customFormat="true" ht="12.75" hidden="false" customHeight="false" outlineLevel="0" collapsed="false">
      <c r="C420" s="159"/>
      <c r="D420" s="159"/>
      <c r="E420" s="159"/>
    </row>
    <row r="421" s="20" customFormat="true" ht="12.75" hidden="false" customHeight="false" outlineLevel="0" collapsed="false">
      <c r="C421" s="159"/>
      <c r="D421" s="159"/>
      <c r="E421" s="159"/>
    </row>
    <row r="422" s="20" customFormat="true" ht="12.75" hidden="false" customHeight="false" outlineLevel="0" collapsed="false">
      <c r="C422" s="159"/>
      <c r="D422" s="159"/>
      <c r="E422" s="159"/>
    </row>
    <row r="423" s="20" customFormat="true" ht="12.75" hidden="false" customHeight="false" outlineLevel="0" collapsed="false">
      <c r="C423" s="159"/>
      <c r="D423" s="159"/>
      <c r="E423" s="159"/>
    </row>
    <row r="424" s="20" customFormat="true" ht="12.75" hidden="false" customHeight="false" outlineLevel="0" collapsed="false">
      <c r="C424" s="159"/>
      <c r="D424" s="159"/>
      <c r="E424" s="159"/>
    </row>
    <row r="425" s="20" customFormat="true" ht="12.75" hidden="false" customHeight="false" outlineLevel="0" collapsed="false">
      <c r="C425" s="159"/>
      <c r="D425" s="159"/>
      <c r="E425" s="159"/>
    </row>
    <row r="426" s="20" customFormat="true" ht="12.75" hidden="false" customHeight="false" outlineLevel="0" collapsed="false">
      <c r="C426" s="159"/>
      <c r="D426" s="159"/>
      <c r="E426" s="159"/>
    </row>
    <row r="427" s="20" customFormat="true" ht="12.75" hidden="false" customHeight="false" outlineLevel="0" collapsed="false">
      <c r="C427" s="159"/>
      <c r="D427" s="159"/>
      <c r="E427" s="159"/>
    </row>
    <row r="428" s="20" customFormat="true" ht="12.75" hidden="false" customHeight="false" outlineLevel="0" collapsed="false">
      <c r="C428" s="159"/>
      <c r="D428" s="159"/>
      <c r="E428" s="159"/>
    </row>
    <row r="429" s="20" customFormat="true" ht="12.75" hidden="false" customHeight="false" outlineLevel="0" collapsed="false">
      <c r="C429" s="159"/>
      <c r="D429" s="159"/>
      <c r="E429" s="159"/>
    </row>
    <row r="430" s="20" customFormat="true" ht="12.75" hidden="false" customHeight="false" outlineLevel="0" collapsed="false">
      <c r="C430" s="159"/>
      <c r="D430" s="159"/>
      <c r="E430" s="159"/>
    </row>
    <row r="431" s="20" customFormat="true" ht="12.75" hidden="false" customHeight="false" outlineLevel="0" collapsed="false">
      <c r="C431" s="159"/>
      <c r="D431" s="159"/>
      <c r="E431" s="159"/>
    </row>
    <row r="432" s="20" customFormat="true" ht="12.75" hidden="false" customHeight="false" outlineLevel="0" collapsed="false">
      <c r="C432" s="159"/>
      <c r="D432" s="159"/>
      <c r="E432" s="159"/>
    </row>
    <row r="433" s="20" customFormat="true" ht="12.75" hidden="false" customHeight="false" outlineLevel="0" collapsed="false">
      <c r="C433" s="159"/>
      <c r="D433" s="159"/>
      <c r="E433" s="159"/>
    </row>
    <row r="434" s="20" customFormat="true" ht="12.75" hidden="false" customHeight="false" outlineLevel="0" collapsed="false">
      <c r="C434" s="159"/>
      <c r="D434" s="159"/>
      <c r="E434" s="159"/>
    </row>
    <row r="435" s="20" customFormat="true" ht="12.75" hidden="false" customHeight="false" outlineLevel="0" collapsed="false">
      <c r="C435" s="159"/>
      <c r="D435" s="159"/>
      <c r="E435" s="159"/>
    </row>
    <row r="436" s="20" customFormat="true" ht="12.75" hidden="false" customHeight="false" outlineLevel="0" collapsed="false">
      <c r="C436" s="159"/>
      <c r="D436" s="159"/>
      <c r="E436" s="159"/>
    </row>
    <row r="437" s="20" customFormat="true" ht="12.75" hidden="false" customHeight="false" outlineLevel="0" collapsed="false">
      <c r="C437" s="159"/>
      <c r="D437" s="159"/>
      <c r="E437" s="159"/>
    </row>
    <row r="438" s="20" customFormat="true" ht="12.75" hidden="false" customHeight="false" outlineLevel="0" collapsed="false">
      <c r="C438" s="159"/>
      <c r="D438" s="159"/>
      <c r="E438" s="159"/>
    </row>
    <row r="439" s="20" customFormat="true" ht="12.75" hidden="false" customHeight="false" outlineLevel="0" collapsed="false">
      <c r="C439" s="159"/>
      <c r="D439" s="159"/>
      <c r="E439" s="159"/>
    </row>
    <row r="440" s="20" customFormat="true" ht="12.75" hidden="false" customHeight="false" outlineLevel="0" collapsed="false">
      <c r="C440" s="159"/>
      <c r="D440" s="159"/>
      <c r="E440" s="159"/>
    </row>
    <row r="441" s="20" customFormat="true" ht="12.75" hidden="false" customHeight="false" outlineLevel="0" collapsed="false">
      <c r="C441" s="159"/>
      <c r="D441" s="159"/>
      <c r="E441" s="159"/>
    </row>
    <row r="442" s="20" customFormat="true" ht="12.75" hidden="false" customHeight="false" outlineLevel="0" collapsed="false">
      <c r="C442" s="159"/>
      <c r="D442" s="159"/>
      <c r="E442" s="159"/>
    </row>
    <row r="443" s="20" customFormat="true" ht="12.75" hidden="false" customHeight="false" outlineLevel="0" collapsed="false">
      <c r="C443" s="159"/>
      <c r="D443" s="159"/>
      <c r="E443" s="159"/>
    </row>
    <row r="444" s="20" customFormat="true" ht="12.75" hidden="false" customHeight="false" outlineLevel="0" collapsed="false">
      <c r="C444" s="159"/>
      <c r="D444" s="159"/>
      <c r="E444" s="159"/>
    </row>
    <row r="445" s="20" customFormat="true" ht="12.75" hidden="false" customHeight="false" outlineLevel="0" collapsed="false">
      <c r="C445" s="159"/>
      <c r="D445" s="159"/>
      <c r="E445" s="159"/>
    </row>
    <row r="446" s="20" customFormat="true" ht="12.75" hidden="false" customHeight="false" outlineLevel="0" collapsed="false">
      <c r="C446" s="159"/>
      <c r="D446" s="159"/>
      <c r="E446" s="159"/>
    </row>
    <row r="447" s="20" customFormat="true" ht="12.75" hidden="false" customHeight="false" outlineLevel="0" collapsed="false">
      <c r="C447" s="159"/>
      <c r="D447" s="159"/>
      <c r="E447" s="159"/>
    </row>
    <row r="448" s="20" customFormat="true" ht="12.75" hidden="false" customHeight="false" outlineLevel="0" collapsed="false">
      <c r="C448" s="159"/>
      <c r="D448" s="159"/>
      <c r="E448" s="159"/>
    </row>
    <row r="449" s="20" customFormat="true" ht="12.75" hidden="false" customHeight="false" outlineLevel="0" collapsed="false">
      <c r="C449" s="159"/>
      <c r="D449" s="159"/>
      <c r="E449" s="159"/>
    </row>
    <row r="450" s="20" customFormat="true" ht="12.75" hidden="false" customHeight="false" outlineLevel="0" collapsed="false">
      <c r="C450" s="159"/>
      <c r="D450" s="159"/>
      <c r="E450" s="159"/>
    </row>
    <row r="451" s="20" customFormat="true" ht="12.75" hidden="false" customHeight="false" outlineLevel="0" collapsed="false">
      <c r="C451" s="159"/>
      <c r="D451" s="159"/>
      <c r="E451" s="159"/>
    </row>
    <row r="452" s="20" customFormat="true" ht="12.75" hidden="false" customHeight="false" outlineLevel="0" collapsed="false">
      <c r="C452" s="159"/>
      <c r="D452" s="159"/>
      <c r="E452" s="159"/>
    </row>
    <row r="453" s="20" customFormat="true" ht="12.75" hidden="false" customHeight="false" outlineLevel="0" collapsed="false">
      <c r="C453" s="159"/>
      <c r="D453" s="159"/>
      <c r="E453" s="159"/>
    </row>
    <row r="454" s="20" customFormat="true" ht="12.75" hidden="false" customHeight="false" outlineLevel="0" collapsed="false">
      <c r="C454" s="159"/>
      <c r="D454" s="159"/>
      <c r="E454" s="159"/>
    </row>
    <row r="455" s="20" customFormat="true" ht="12.75" hidden="false" customHeight="false" outlineLevel="0" collapsed="false">
      <c r="C455" s="159"/>
      <c r="D455" s="159"/>
      <c r="E455" s="159"/>
    </row>
    <row r="456" s="20" customFormat="true" ht="12.75" hidden="false" customHeight="false" outlineLevel="0" collapsed="false">
      <c r="C456" s="159"/>
      <c r="D456" s="159"/>
      <c r="E456" s="159"/>
    </row>
    <row r="457" s="20" customFormat="true" ht="12.75" hidden="false" customHeight="false" outlineLevel="0" collapsed="false">
      <c r="C457" s="159"/>
      <c r="D457" s="159"/>
      <c r="E457" s="159"/>
    </row>
    <row r="458" s="20" customFormat="true" ht="12.75" hidden="false" customHeight="false" outlineLevel="0" collapsed="false">
      <c r="C458" s="159"/>
      <c r="D458" s="159"/>
      <c r="E458" s="159"/>
    </row>
    <row r="459" s="20" customFormat="true" ht="12.75" hidden="false" customHeight="false" outlineLevel="0" collapsed="false">
      <c r="C459" s="159"/>
      <c r="D459" s="159"/>
      <c r="E459" s="159"/>
    </row>
    <row r="460" s="20" customFormat="true" ht="12.75" hidden="false" customHeight="false" outlineLevel="0" collapsed="false">
      <c r="C460" s="159"/>
      <c r="D460" s="159"/>
      <c r="E460" s="159"/>
    </row>
    <row r="461" s="20" customFormat="true" ht="12.75" hidden="false" customHeight="false" outlineLevel="0" collapsed="false">
      <c r="C461" s="159"/>
      <c r="D461" s="159"/>
      <c r="E461" s="159"/>
    </row>
    <row r="462" s="20" customFormat="true" ht="12.75" hidden="false" customHeight="false" outlineLevel="0" collapsed="false">
      <c r="C462" s="159"/>
      <c r="D462" s="159"/>
      <c r="E462" s="159"/>
    </row>
    <row r="463" s="20" customFormat="true" ht="12.75" hidden="false" customHeight="false" outlineLevel="0" collapsed="false">
      <c r="C463" s="159"/>
      <c r="D463" s="159"/>
      <c r="E463" s="159"/>
    </row>
    <row r="464" s="20" customFormat="true" ht="12.75" hidden="false" customHeight="false" outlineLevel="0" collapsed="false">
      <c r="C464" s="159"/>
      <c r="D464" s="159"/>
      <c r="E464" s="159"/>
    </row>
    <row r="465" s="20" customFormat="true" ht="12.75" hidden="false" customHeight="false" outlineLevel="0" collapsed="false">
      <c r="C465" s="159"/>
      <c r="D465" s="159"/>
      <c r="E465" s="159"/>
    </row>
    <row r="466" s="20" customFormat="true" ht="12.75" hidden="false" customHeight="false" outlineLevel="0" collapsed="false">
      <c r="C466" s="159"/>
      <c r="D466" s="159"/>
      <c r="E466" s="159"/>
    </row>
    <row r="467" s="20" customFormat="true" ht="12.75" hidden="false" customHeight="false" outlineLevel="0" collapsed="false">
      <c r="C467" s="159"/>
      <c r="D467" s="159"/>
      <c r="E467" s="159"/>
    </row>
    <row r="468" s="20" customFormat="true" ht="12.75" hidden="false" customHeight="false" outlineLevel="0" collapsed="false">
      <c r="C468" s="159"/>
      <c r="D468" s="159"/>
      <c r="E468" s="159"/>
    </row>
    <row r="469" s="20" customFormat="true" ht="12.75" hidden="false" customHeight="false" outlineLevel="0" collapsed="false">
      <c r="C469" s="159"/>
      <c r="D469" s="159"/>
      <c r="E469" s="159"/>
    </row>
    <row r="470" s="20" customFormat="true" ht="12.75" hidden="false" customHeight="false" outlineLevel="0" collapsed="false">
      <c r="C470" s="159"/>
      <c r="D470" s="159"/>
      <c r="E470" s="159"/>
    </row>
    <row r="471" s="20" customFormat="true" ht="12.75" hidden="false" customHeight="false" outlineLevel="0" collapsed="false">
      <c r="C471" s="159"/>
      <c r="D471" s="159"/>
      <c r="E471" s="159"/>
    </row>
    <row r="472" s="20" customFormat="true" ht="12.75" hidden="false" customHeight="false" outlineLevel="0" collapsed="false">
      <c r="C472" s="159"/>
      <c r="D472" s="159"/>
      <c r="E472" s="159"/>
    </row>
    <row r="473" s="20" customFormat="true" ht="12.75" hidden="false" customHeight="false" outlineLevel="0" collapsed="false">
      <c r="C473" s="159"/>
      <c r="D473" s="159"/>
      <c r="E473" s="159"/>
    </row>
    <row r="474" s="20" customFormat="true" ht="12.75" hidden="false" customHeight="false" outlineLevel="0" collapsed="false">
      <c r="C474" s="159"/>
      <c r="D474" s="159"/>
      <c r="E474" s="159"/>
    </row>
    <row r="475" s="20" customFormat="true" ht="12.75" hidden="false" customHeight="false" outlineLevel="0" collapsed="false">
      <c r="C475" s="159"/>
      <c r="D475" s="159"/>
      <c r="E475" s="159"/>
    </row>
    <row r="476" s="20" customFormat="true" ht="12.75" hidden="false" customHeight="false" outlineLevel="0" collapsed="false">
      <c r="C476" s="159"/>
      <c r="D476" s="159"/>
      <c r="E476" s="159"/>
    </row>
    <row r="477" s="20" customFormat="true" ht="12.75" hidden="false" customHeight="false" outlineLevel="0" collapsed="false">
      <c r="C477" s="159"/>
      <c r="D477" s="159"/>
      <c r="E477" s="159"/>
    </row>
    <row r="478" s="20" customFormat="true" ht="12.75" hidden="false" customHeight="false" outlineLevel="0" collapsed="false">
      <c r="C478" s="159"/>
      <c r="D478" s="159"/>
      <c r="E478" s="159"/>
    </row>
    <row r="479" s="20" customFormat="true" ht="12.75" hidden="false" customHeight="false" outlineLevel="0" collapsed="false">
      <c r="C479" s="159"/>
      <c r="D479" s="159"/>
      <c r="E479" s="159"/>
    </row>
    <row r="480" s="20" customFormat="true" ht="12.75" hidden="false" customHeight="false" outlineLevel="0" collapsed="false">
      <c r="C480" s="159"/>
      <c r="D480" s="159"/>
      <c r="E480" s="159"/>
    </row>
    <row r="481" s="20" customFormat="true" ht="12.75" hidden="false" customHeight="false" outlineLevel="0" collapsed="false">
      <c r="C481" s="159"/>
      <c r="D481" s="159"/>
      <c r="E481" s="159"/>
    </row>
    <row r="482" s="20" customFormat="true" ht="12.75" hidden="false" customHeight="false" outlineLevel="0" collapsed="false">
      <c r="C482" s="159"/>
      <c r="D482" s="159"/>
      <c r="E482" s="159"/>
    </row>
    <row r="483" s="20" customFormat="true" ht="12.75" hidden="false" customHeight="false" outlineLevel="0" collapsed="false">
      <c r="C483" s="159"/>
      <c r="D483" s="159"/>
      <c r="E483" s="159"/>
    </row>
    <row r="484" s="20" customFormat="true" ht="12.75" hidden="false" customHeight="false" outlineLevel="0" collapsed="false">
      <c r="C484" s="159"/>
      <c r="D484" s="159"/>
      <c r="E484" s="159"/>
    </row>
    <row r="485" s="20" customFormat="true" ht="12.75" hidden="false" customHeight="false" outlineLevel="0" collapsed="false">
      <c r="C485" s="159"/>
      <c r="D485" s="159"/>
      <c r="E485" s="159"/>
    </row>
    <row r="486" s="20" customFormat="true" ht="12.75" hidden="false" customHeight="false" outlineLevel="0" collapsed="false">
      <c r="C486" s="159"/>
      <c r="D486" s="159"/>
      <c r="E486" s="159"/>
    </row>
    <row r="487" s="20" customFormat="true" ht="12.75" hidden="false" customHeight="false" outlineLevel="0" collapsed="false">
      <c r="C487" s="159"/>
      <c r="D487" s="159"/>
      <c r="E487" s="159"/>
    </row>
    <row r="488" s="20" customFormat="true" ht="12.75" hidden="false" customHeight="false" outlineLevel="0" collapsed="false">
      <c r="C488" s="159"/>
      <c r="D488" s="159"/>
      <c r="E488" s="159"/>
    </row>
    <row r="489" s="20" customFormat="true" ht="12.75" hidden="false" customHeight="false" outlineLevel="0" collapsed="false">
      <c r="C489" s="159"/>
      <c r="D489" s="159"/>
      <c r="E489" s="159"/>
    </row>
    <row r="490" s="20" customFormat="true" ht="12.75" hidden="false" customHeight="false" outlineLevel="0" collapsed="false">
      <c r="C490" s="159"/>
      <c r="D490" s="159"/>
      <c r="E490" s="159"/>
    </row>
    <row r="491" s="20" customFormat="true" ht="12.75" hidden="false" customHeight="false" outlineLevel="0" collapsed="false">
      <c r="C491" s="159"/>
      <c r="D491" s="159"/>
      <c r="E491" s="159"/>
    </row>
    <row r="492" s="20" customFormat="true" ht="12.75" hidden="false" customHeight="false" outlineLevel="0" collapsed="false">
      <c r="C492" s="159"/>
      <c r="D492" s="159"/>
      <c r="E492" s="159"/>
    </row>
    <row r="493" s="20" customFormat="true" ht="12.75" hidden="false" customHeight="false" outlineLevel="0" collapsed="false">
      <c r="C493" s="159"/>
      <c r="D493" s="159"/>
      <c r="E493" s="159"/>
    </row>
    <row r="494" s="20" customFormat="true" ht="12.75" hidden="false" customHeight="false" outlineLevel="0" collapsed="false">
      <c r="C494" s="159"/>
      <c r="D494" s="159"/>
      <c r="E494" s="159"/>
    </row>
    <row r="495" s="20" customFormat="true" ht="12.75" hidden="false" customHeight="false" outlineLevel="0" collapsed="false">
      <c r="C495" s="159"/>
      <c r="D495" s="159"/>
      <c r="E495" s="159"/>
    </row>
    <row r="496" s="20" customFormat="true" ht="12.75" hidden="false" customHeight="false" outlineLevel="0" collapsed="false">
      <c r="C496" s="159"/>
      <c r="D496" s="159"/>
      <c r="E496" s="159"/>
    </row>
    <row r="497" s="20" customFormat="true" ht="12.75" hidden="false" customHeight="false" outlineLevel="0" collapsed="false">
      <c r="C497" s="159"/>
      <c r="D497" s="159"/>
      <c r="E497" s="159"/>
    </row>
    <row r="498" s="20" customFormat="true" ht="12.75" hidden="false" customHeight="false" outlineLevel="0" collapsed="false">
      <c r="C498" s="159"/>
      <c r="D498" s="159"/>
      <c r="E498" s="159"/>
    </row>
    <row r="499" s="20" customFormat="true" ht="12.75" hidden="false" customHeight="false" outlineLevel="0" collapsed="false">
      <c r="C499" s="159"/>
      <c r="D499" s="159"/>
      <c r="E499" s="159"/>
    </row>
    <row r="500" s="20" customFormat="true" ht="12.75" hidden="false" customHeight="false" outlineLevel="0" collapsed="false">
      <c r="C500" s="159"/>
      <c r="D500" s="159"/>
      <c r="E500" s="159"/>
    </row>
    <row r="501" s="20" customFormat="true" ht="12.75" hidden="false" customHeight="false" outlineLevel="0" collapsed="false">
      <c r="C501" s="159"/>
      <c r="D501" s="159"/>
      <c r="E501" s="159"/>
    </row>
    <row r="502" s="20" customFormat="true" ht="12.75" hidden="false" customHeight="false" outlineLevel="0" collapsed="false">
      <c r="C502" s="159"/>
      <c r="D502" s="159"/>
      <c r="E502" s="159"/>
    </row>
    <row r="503" s="20" customFormat="true" ht="12.75" hidden="false" customHeight="false" outlineLevel="0" collapsed="false">
      <c r="C503" s="159"/>
      <c r="D503" s="159"/>
      <c r="E503" s="159"/>
    </row>
    <row r="504" s="20" customFormat="true" ht="12.75" hidden="false" customHeight="false" outlineLevel="0" collapsed="false">
      <c r="C504" s="159"/>
      <c r="D504" s="159"/>
      <c r="E504" s="159"/>
    </row>
    <row r="505" s="20" customFormat="true" ht="12.75" hidden="false" customHeight="false" outlineLevel="0" collapsed="false">
      <c r="C505" s="159"/>
      <c r="D505" s="159"/>
      <c r="E505" s="159"/>
    </row>
    <row r="506" s="20" customFormat="true" ht="12.75" hidden="false" customHeight="false" outlineLevel="0" collapsed="false">
      <c r="C506" s="159"/>
      <c r="D506" s="159"/>
      <c r="E506" s="159"/>
    </row>
    <row r="507" s="20" customFormat="true" ht="12.75" hidden="false" customHeight="false" outlineLevel="0" collapsed="false">
      <c r="C507" s="159"/>
      <c r="D507" s="159"/>
      <c r="E507" s="159"/>
    </row>
    <row r="508" s="20" customFormat="true" ht="12.75" hidden="false" customHeight="false" outlineLevel="0" collapsed="false">
      <c r="C508" s="159"/>
      <c r="D508" s="159"/>
      <c r="E508" s="159"/>
    </row>
    <row r="509" s="20" customFormat="true" ht="12.75" hidden="false" customHeight="false" outlineLevel="0" collapsed="false">
      <c r="C509" s="159"/>
      <c r="D509" s="159"/>
      <c r="E509" s="159"/>
    </row>
    <row r="510" s="20" customFormat="true" ht="12.75" hidden="false" customHeight="false" outlineLevel="0" collapsed="false">
      <c r="C510" s="159"/>
      <c r="D510" s="159"/>
      <c r="E510" s="159"/>
    </row>
    <row r="511" s="20" customFormat="true" ht="12.75" hidden="false" customHeight="false" outlineLevel="0" collapsed="false">
      <c r="C511" s="159"/>
      <c r="D511" s="159"/>
      <c r="E511" s="159"/>
    </row>
    <row r="512" s="20" customFormat="true" ht="12.75" hidden="false" customHeight="false" outlineLevel="0" collapsed="false">
      <c r="C512" s="159"/>
      <c r="D512" s="159"/>
      <c r="E512" s="159"/>
    </row>
    <row r="513" s="20" customFormat="true" ht="12.75" hidden="false" customHeight="false" outlineLevel="0" collapsed="false">
      <c r="C513" s="159"/>
      <c r="D513" s="159"/>
      <c r="E513" s="159"/>
    </row>
    <row r="514" s="20" customFormat="true" ht="12.75" hidden="false" customHeight="false" outlineLevel="0" collapsed="false">
      <c r="C514" s="159"/>
      <c r="D514" s="159"/>
      <c r="E514" s="159"/>
    </row>
    <row r="515" s="20" customFormat="true" ht="12.75" hidden="false" customHeight="false" outlineLevel="0" collapsed="false">
      <c r="C515" s="159"/>
      <c r="D515" s="159"/>
      <c r="E515" s="159"/>
    </row>
    <row r="516" s="20" customFormat="true" ht="12.75" hidden="false" customHeight="false" outlineLevel="0" collapsed="false">
      <c r="C516" s="159"/>
      <c r="D516" s="159"/>
      <c r="E516" s="159"/>
    </row>
    <row r="517" s="20" customFormat="true" ht="12.75" hidden="false" customHeight="false" outlineLevel="0" collapsed="false">
      <c r="C517" s="159"/>
      <c r="D517" s="159"/>
      <c r="E517" s="159"/>
    </row>
    <row r="518" s="20" customFormat="true" ht="12.75" hidden="false" customHeight="false" outlineLevel="0" collapsed="false">
      <c r="C518" s="159"/>
      <c r="D518" s="159"/>
      <c r="E518" s="159"/>
    </row>
    <row r="519" s="20" customFormat="true" ht="12.75" hidden="false" customHeight="false" outlineLevel="0" collapsed="false">
      <c r="C519" s="159"/>
      <c r="D519" s="159"/>
      <c r="E519" s="159"/>
    </row>
    <row r="520" s="20" customFormat="true" ht="12.75" hidden="false" customHeight="false" outlineLevel="0" collapsed="false">
      <c r="C520" s="159"/>
      <c r="D520" s="159"/>
      <c r="E520" s="159"/>
    </row>
    <row r="521" s="20" customFormat="true" ht="12.75" hidden="false" customHeight="false" outlineLevel="0" collapsed="false">
      <c r="C521" s="159"/>
      <c r="D521" s="159"/>
      <c r="E521" s="159"/>
    </row>
    <row r="522" s="20" customFormat="true" ht="12.75" hidden="false" customHeight="false" outlineLevel="0" collapsed="false">
      <c r="C522" s="159"/>
      <c r="D522" s="159"/>
      <c r="E522" s="159"/>
    </row>
    <row r="523" s="20" customFormat="true" ht="12.75" hidden="false" customHeight="false" outlineLevel="0" collapsed="false">
      <c r="C523" s="159"/>
      <c r="D523" s="159"/>
      <c r="E523" s="159"/>
    </row>
    <row r="524" s="20" customFormat="true" ht="12.75" hidden="false" customHeight="false" outlineLevel="0" collapsed="false">
      <c r="C524" s="159"/>
      <c r="D524" s="159"/>
      <c r="E524" s="159"/>
    </row>
    <row r="525" s="20" customFormat="true" ht="12.75" hidden="false" customHeight="false" outlineLevel="0" collapsed="false">
      <c r="C525" s="159"/>
      <c r="D525" s="159"/>
      <c r="E525" s="159"/>
    </row>
    <row r="526" s="20" customFormat="true" ht="12.75" hidden="false" customHeight="false" outlineLevel="0" collapsed="false">
      <c r="C526" s="159"/>
      <c r="D526" s="159"/>
      <c r="E526" s="159"/>
    </row>
    <row r="527" s="20" customFormat="true" ht="12.75" hidden="false" customHeight="false" outlineLevel="0" collapsed="false">
      <c r="C527" s="159"/>
      <c r="D527" s="159"/>
      <c r="E527" s="159"/>
    </row>
    <row r="528" s="20" customFormat="true" ht="12.75" hidden="false" customHeight="false" outlineLevel="0" collapsed="false">
      <c r="C528" s="159"/>
      <c r="D528" s="159"/>
      <c r="E528" s="159"/>
    </row>
    <row r="529" s="20" customFormat="true" ht="12.75" hidden="false" customHeight="false" outlineLevel="0" collapsed="false">
      <c r="C529" s="159"/>
      <c r="D529" s="159"/>
      <c r="E529" s="159"/>
    </row>
    <row r="530" s="20" customFormat="true" ht="12.75" hidden="false" customHeight="false" outlineLevel="0" collapsed="false">
      <c r="C530" s="159"/>
      <c r="D530" s="159"/>
      <c r="E530" s="159"/>
    </row>
    <row r="531" s="20" customFormat="true" ht="12.75" hidden="false" customHeight="false" outlineLevel="0" collapsed="false">
      <c r="C531" s="159"/>
      <c r="D531" s="159"/>
      <c r="E531" s="159"/>
    </row>
    <row r="532" s="20" customFormat="true" ht="12.75" hidden="false" customHeight="false" outlineLevel="0" collapsed="false">
      <c r="C532" s="159"/>
      <c r="D532" s="159"/>
      <c r="E532" s="159"/>
    </row>
    <row r="533" s="20" customFormat="true" ht="12.75" hidden="false" customHeight="false" outlineLevel="0" collapsed="false">
      <c r="C533" s="159"/>
      <c r="D533" s="159"/>
      <c r="E533" s="159"/>
    </row>
    <row r="534" s="20" customFormat="true" ht="12.75" hidden="false" customHeight="false" outlineLevel="0" collapsed="false">
      <c r="C534" s="159"/>
      <c r="D534" s="159"/>
      <c r="E534" s="159"/>
    </row>
    <row r="535" s="20" customFormat="true" ht="12.75" hidden="false" customHeight="false" outlineLevel="0" collapsed="false">
      <c r="C535" s="159"/>
      <c r="D535" s="159"/>
      <c r="E535" s="159"/>
    </row>
    <row r="536" s="20" customFormat="true" ht="12.75" hidden="false" customHeight="false" outlineLevel="0" collapsed="false">
      <c r="C536" s="159"/>
      <c r="D536" s="159"/>
      <c r="E536" s="159"/>
    </row>
    <row r="537" s="20" customFormat="true" ht="12.75" hidden="false" customHeight="false" outlineLevel="0" collapsed="false">
      <c r="C537" s="159"/>
      <c r="D537" s="159"/>
      <c r="E537" s="159"/>
    </row>
    <row r="538" s="20" customFormat="true" ht="12.75" hidden="false" customHeight="false" outlineLevel="0" collapsed="false">
      <c r="C538" s="159"/>
      <c r="D538" s="159"/>
      <c r="E538" s="159"/>
    </row>
    <row r="539" s="20" customFormat="true" ht="12.75" hidden="false" customHeight="false" outlineLevel="0" collapsed="false">
      <c r="C539" s="159"/>
      <c r="D539" s="159"/>
      <c r="E539" s="159"/>
    </row>
    <row r="540" s="20" customFormat="true" ht="12.75" hidden="false" customHeight="false" outlineLevel="0" collapsed="false">
      <c r="C540" s="159"/>
      <c r="D540" s="159"/>
      <c r="E540" s="159"/>
    </row>
    <row r="541" s="20" customFormat="true" ht="12.75" hidden="false" customHeight="false" outlineLevel="0" collapsed="false">
      <c r="C541" s="159"/>
      <c r="D541" s="159"/>
      <c r="E541" s="159"/>
    </row>
    <row r="542" s="20" customFormat="true" ht="12.75" hidden="false" customHeight="false" outlineLevel="0" collapsed="false">
      <c r="C542" s="159"/>
      <c r="D542" s="159"/>
      <c r="E542" s="159"/>
    </row>
    <row r="543" s="20" customFormat="true" ht="12.75" hidden="false" customHeight="false" outlineLevel="0" collapsed="false">
      <c r="C543" s="159"/>
      <c r="D543" s="159"/>
      <c r="E543" s="159"/>
    </row>
    <row r="544" s="20" customFormat="true" ht="12.75" hidden="false" customHeight="false" outlineLevel="0" collapsed="false">
      <c r="C544" s="159"/>
      <c r="D544" s="159"/>
      <c r="E544" s="159"/>
    </row>
    <row r="545" s="20" customFormat="true" ht="12.75" hidden="false" customHeight="false" outlineLevel="0" collapsed="false">
      <c r="C545" s="159"/>
      <c r="D545" s="159"/>
      <c r="E545" s="159"/>
    </row>
    <row r="546" s="20" customFormat="true" ht="12.75" hidden="false" customHeight="false" outlineLevel="0" collapsed="false">
      <c r="C546" s="159"/>
      <c r="D546" s="159"/>
      <c r="E546" s="159"/>
    </row>
    <row r="547" s="20" customFormat="true" ht="12.75" hidden="false" customHeight="false" outlineLevel="0" collapsed="false">
      <c r="C547" s="159"/>
      <c r="D547" s="159"/>
      <c r="E547" s="159"/>
    </row>
    <row r="548" s="20" customFormat="true" ht="12.75" hidden="false" customHeight="false" outlineLevel="0" collapsed="false">
      <c r="C548" s="159"/>
      <c r="D548" s="159"/>
      <c r="E548" s="159"/>
    </row>
    <row r="549" s="20" customFormat="true" ht="12.75" hidden="false" customHeight="false" outlineLevel="0" collapsed="false">
      <c r="C549" s="159"/>
      <c r="D549" s="159"/>
      <c r="E549" s="159"/>
    </row>
    <row r="550" s="20" customFormat="true" ht="12.75" hidden="false" customHeight="false" outlineLevel="0" collapsed="false">
      <c r="C550" s="159"/>
      <c r="D550" s="159"/>
      <c r="E550" s="159"/>
    </row>
    <row r="551" s="20" customFormat="true" ht="12.75" hidden="false" customHeight="false" outlineLevel="0" collapsed="false">
      <c r="C551" s="159"/>
      <c r="D551" s="159"/>
      <c r="E551" s="159"/>
    </row>
    <row r="552" s="20" customFormat="true" ht="12.75" hidden="false" customHeight="false" outlineLevel="0" collapsed="false">
      <c r="C552" s="159"/>
      <c r="D552" s="159"/>
      <c r="E552" s="159"/>
    </row>
    <row r="553" s="20" customFormat="true" ht="12.75" hidden="false" customHeight="false" outlineLevel="0" collapsed="false">
      <c r="C553" s="159"/>
      <c r="D553" s="159"/>
      <c r="E553" s="159"/>
    </row>
    <row r="554" s="20" customFormat="true" ht="12.75" hidden="false" customHeight="false" outlineLevel="0" collapsed="false">
      <c r="C554" s="159"/>
      <c r="D554" s="159"/>
      <c r="E554" s="159"/>
    </row>
    <row r="555" s="20" customFormat="true" ht="12.75" hidden="false" customHeight="false" outlineLevel="0" collapsed="false">
      <c r="C555" s="159"/>
      <c r="D555" s="159"/>
      <c r="E555" s="159"/>
    </row>
    <row r="556" s="20" customFormat="true" ht="12.75" hidden="false" customHeight="false" outlineLevel="0" collapsed="false">
      <c r="C556" s="159"/>
      <c r="D556" s="159"/>
      <c r="E556" s="159"/>
    </row>
    <row r="557" s="20" customFormat="true" ht="12.75" hidden="false" customHeight="false" outlineLevel="0" collapsed="false">
      <c r="C557" s="159"/>
      <c r="D557" s="159"/>
      <c r="E557" s="159"/>
    </row>
    <row r="558" s="20" customFormat="true" ht="12.75" hidden="false" customHeight="false" outlineLevel="0" collapsed="false">
      <c r="C558" s="159"/>
      <c r="D558" s="159"/>
      <c r="E558" s="159"/>
    </row>
    <row r="559" s="20" customFormat="true" ht="12.75" hidden="false" customHeight="false" outlineLevel="0" collapsed="false">
      <c r="C559" s="159"/>
      <c r="D559" s="159"/>
      <c r="E559" s="159"/>
    </row>
    <row r="560" s="20" customFormat="true" ht="12.75" hidden="false" customHeight="false" outlineLevel="0" collapsed="false">
      <c r="C560" s="159"/>
      <c r="D560" s="159"/>
      <c r="E560" s="159"/>
    </row>
    <row r="561" s="20" customFormat="true" ht="12.75" hidden="false" customHeight="false" outlineLevel="0" collapsed="false">
      <c r="C561" s="159"/>
      <c r="D561" s="159"/>
      <c r="E561" s="159"/>
    </row>
    <row r="562" s="20" customFormat="true" ht="12.75" hidden="false" customHeight="false" outlineLevel="0" collapsed="false">
      <c r="C562" s="159"/>
      <c r="D562" s="159"/>
      <c r="E562" s="159"/>
    </row>
    <row r="563" s="20" customFormat="true" ht="12.75" hidden="false" customHeight="false" outlineLevel="0" collapsed="false">
      <c r="C563" s="159"/>
      <c r="D563" s="159"/>
      <c r="E563" s="159"/>
    </row>
    <row r="564" s="20" customFormat="true" ht="12.75" hidden="false" customHeight="false" outlineLevel="0" collapsed="false">
      <c r="C564" s="159"/>
      <c r="D564" s="159"/>
      <c r="E564" s="159"/>
    </row>
    <row r="565" s="20" customFormat="true" ht="12.75" hidden="false" customHeight="false" outlineLevel="0" collapsed="false">
      <c r="C565" s="159"/>
      <c r="D565" s="159"/>
      <c r="E565" s="159"/>
    </row>
    <row r="566" s="20" customFormat="true" ht="12.75" hidden="false" customHeight="false" outlineLevel="0" collapsed="false">
      <c r="C566" s="159"/>
      <c r="D566" s="159"/>
      <c r="E566" s="159"/>
    </row>
    <row r="567" s="20" customFormat="true" ht="12.75" hidden="false" customHeight="false" outlineLevel="0" collapsed="false">
      <c r="C567" s="159"/>
      <c r="D567" s="159"/>
      <c r="E567" s="159"/>
    </row>
    <row r="568" s="20" customFormat="true" ht="12.75" hidden="false" customHeight="false" outlineLevel="0" collapsed="false">
      <c r="C568" s="159"/>
      <c r="D568" s="159"/>
      <c r="E568" s="159"/>
    </row>
  </sheetData>
  <sheetProtection sheet="true" password="dc57" objects="true" scenarios="true"/>
  <mergeCells count="81">
    <mergeCell ref="B2:E2"/>
    <mergeCell ref="B5:E5"/>
    <mergeCell ref="B6:D6"/>
    <mergeCell ref="B7:D7"/>
    <mergeCell ref="B8:D8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1:D21"/>
    <mergeCell ref="B23:B24"/>
    <mergeCell ref="C23:D23"/>
    <mergeCell ref="E23:E24"/>
    <mergeCell ref="C24:D24"/>
    <mergeCell ref="B25:E25"/>
    <mergeCell ref="C26:D26"/>
    <mergeCell ref="C27:D27"/>
    <mergeCell ref="C28:D28"/>
    <mergeCell ref="B30:E30"/>
    <mergeCell ref="B31:E31"/>
    <mergeCell ref="E32:E33"/>
    <mergeCell ref="E35:E39"/>
    <mergeCell ref="B41:D41"/>
    <mergeCell ref="B42:E42"/>
    <mergeCell ref="E43:E44"/>
    <mergeCell ref="B49:E49"/>
    <mergeCell ref="C50:D50"/>
    <mergeCell ref="E50:E69"/>
    <mergeCell ref="C52:D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B70:C70"/>
    <mergeCell ref="B72:C72"/>
    <mergeCell ref="B74:E74"/>
    <mergeCell ref="E75:E80"/>
    <mergeCell ref="B82:E82"/>
    <mergeCell ref="B83:E83"/>
    <mergeCell ref="B84:C84"/>
    <mergeCell ref="B85:C85"/>
    <mergeCell ref="B87:C87"/>
    <mergeCell ref="B88:E88"/>
    <mergeCell ref="B89:E89"/>
    <mergeCell ref="B90:E90"/>
    <mergeCell ref="E91:E92"/>
    <mergeCell ref="B94:D94"/>
    <mergeCell ref="B95:C95"/>
    <mergeCell ref="B97:E97"/>
    <mergeCell ref="E98:E100"/>
    <mergeCell ref="D104:E104"/>
    <mergeCell ref="B105:E105"/>
    <mergeCell ref="B106:C106"/>
    <mergeCell ref="E106:E110"/>
    <mergeCell ref="B107:C107"/>
    <mergeCell ref="B108:C108"/>
    <mergeCell ref="B109:C109"/>
    <mergeCell ref="B110:C110"/>
    <mergeCell ref="B112:E112"/>
    <mergeCell ref="E113:E114"/>
    <mergeCell ref="B117:C117"/>
    <mergeCell ref="E117:E119"/>
    <mergeCell ref="B118:C118"/>
    <mergeCell ref="B119:C119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1" manualBreakCount="1">
    <brk id="4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D566"/>
  <sheetViews>
    <sheetView showFormulas="false" showGridLines="false" showRowColHeaders="true" showZeros="true" rightToLeft="false" tabSelected="false" showOutlineSymbols="true" defaultGridColor="true" view="normal" topLeftCell="A101" colorId="64" zoomScale="100" zoomScaleNormal="100" zoomScalePageLayoutView="100" workbookViewId="0">
      <selection pane="topLeft" activeCell="C32" activeCellId="0" sqref="C32"/>
    </sheetView>
  </sheetViews>
  <sheetFormatPr defaultColWidth="9.13671875" defaultRowHeight="12.75" zeroHeight="false" outlineLevelRow="2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58" width="11.86"/>
    <col collapsed="false" customWidth="true" hidden="false" outlineLevel="0" max="4" min="4" style="58" width="14.69"/>
    <col collapsed="false" customWidth="true" hidden="false" outlineLevel="0" max="5" min="5" style="58" width="19.99"/>
    <col collapsed="false" customWidth="true" hidden="false" outlineLevel="0" max="6" min="6" style="21" width="15.42"/>
    <col collapsed="false" customWidth="true" hidden="false" outlineLevel="0" max="7" min="7" style="20" width="1.85"/>
    <col collapsed="false" customWidth="true" hidden="false" outlineLevel="0" max="8" min="8" style="20" width="11.99"/>
    <col collapsed="false" customWidth="false" hidden="false" outlineLevel="0" max="82" min="9" style="20" width="9.13"/>
    <col collapsed="false" customWidth="false" hidden="false" outlineLevel="0" max="1024" min="83" style="21" width="9.13"/>
  </cols>
  <sheetData>
    <row r="1" customFormat="false" ht="7.5" hidden="false" customHeight="true" outlineLevel="0" collapsed="false"/>
    <row r="2" customFormat="false" ht="17.25" hidden="false" customHeight="false" outlineLevel="0" collapsed="false">
      <c r="B2" s="59" t="s">
        <v>76</v>
      </c>
      <c r="C2" s="59"/>
      <c r="D2" s="59"/>
      <c r="E2" s="59"/>
      <c r="F2" s="60"/>
    </row>
    <row r="3" customFormat="false" ht="15" hidden="false" customHeight="true" outlineLevel="0" collapsed="false">
      <c r="B3" s="61" t="s">
        <v>77</v>
      </c>
      <c r="F3" s="31"/>
    </row>
    <row r="4" customFormat="false" ht="15" hidden="false" customHeight="true" outlineLevel="0" collapsed="false">
      <c r="B4" s="61" t="s">
        <v>78</v>
      </c>
      <c r="F4" s="31"/>
    </row>
    <row r="5" customFormat="false" ht="15" hidden="false" customHeight="true" outlineLevel="0" collapsed="false">
      <c r="B5" s="62" t="s">
        <v>46</v>
      </c>
      <c r="C5" s="62"/>
      <c r="D5" s="62"/>
      <c r="E5" s="62"/>
      <c r="F5" s="63"/>
    </row>
    <row r="6" customFormat="false" ht="15" hidden="false" customHeight="true" outlineLevel="0" collapsed="false">
      <c r="B6" s="64" t="s">
        <v>79</v>
      </c>
      <c r="C6" s="64"/>
      <c r="D6" s="64"/>
      <c r="E6" s="65" t="n">
        <f aca="false">RESUMO!C21</f>
        <v>0</v>
      </c>
      <c r="F6" s="66"/>
    </row>
    <row r="7" customFormat="false" ht="15" hidden="false" customHeight="true" outlineLevel="0" collapsed="false">
      <c r="B7" s="64" t="s">
        <v>80</v>
      </c>
      <c r="C7" s="64"/>
      <c r="D7" s="64"/>
      <c r="E7" s="36" t="s">
        <v>49</v>
      </c>
      <c r="F7" s="63"/>
    </row>
    <row r="8" customFormat="false" ht="15" hidden="false" customHeight="true" outlineLevel="0" collapsed="false">
      <c r="B8" s="64" t="s">
        <v>81</v>
      </c>
      <c r="C8" s="64"/>
      <c r="D8" s="64"/>
      <c r="E8" s="67"/>
      <c r="F8" s="63"/>
    </row>
    <row r="9" customFormat="false" ht="15" hidden="false" customHeight="true" outlineLevel="0" collapsed="false">
      <c r="B9" s="34" t="s">
        <v>82</v>
      </c>
      <c r="C9" s="68"/>
      <c r="D9" s="68"/>
      <c r="E9" s="67"/>
      <c r="F9" s="63"/>
    </row>
    <row r="10" customFormat="false" ht="15" hidden="false" customHeight="true" outlineLevel="0" collapsed="false">
      <c r="B10" s="64" t="s">
        <v>83</v>
      </c>
      <c r="C10" s="64"/>
      <c r="D10" s="64"/>
      <c r="E10" s="67"/>
      <c r="F10" s="69"/>
    </row>
    <row r="11" customFormat="false" ht="15" hidden="false" customHeight="true" outlineLevel="0" collapsed="false">
      <c r="B11" s="70" t="s">
        <v>84</v>
      </c>
      <c r="C11" s="70"/>
      <c r="D11" s="70"/>
      <c r="E11" s="71" t="n">
        <v>24</v>
      </c>
      <c r="F11" s="63"/>
    </row>
    <row r="12" customFormat="false" ht="6.95" hidden="false" customHeight="true" outlineLevel="0" collapsed="false">
      <c r="F12" s="31"/>
    </row>
    <row r="13" customFormat="false" ht="15" hidden="false" customHeight="true" outlineLevel="0" collapsed="false">
      <c r="B13" s="62" t="s">
        <v>85</v>
      </c>
      <c r="C13" s="62"/>
      <c r="D13" s="62"/>
      <c r="E13" s="62"/>
      <c r="F13" s="63"/>
    </row>
    <row r="14" customFormat="false" ht="24.95" hidden="false" customHeight="true" outlineLevel="0" collapsed="false">
      <c r="B14" s="39" t="s">
        <v>86</v>
      </c>
      <c r="C14" s="72" t="s">
        <v>87</v>
      </c>
      <c r="D14" s="72"/>
      <c r="E14" s="73" t="s">
        <v>88</v>
      </c>
      <c r="F14" s="74"/>
    </row>
    <row r="15" s="21" customFormat="true" ht="15" hidden="false" customHeight="true" outlineLevel="0" collapsed="false">
      <c r="B15" s="75" t="s">
        <v>197</v>
      </c>
      <c r="C15" s="76" t="s">
        <v>198</v>
      </c>
      <c r="D15" s="76"/>
      <c r="E15" s="71" t="n">
        <v>59</v>
      </c>
      <c r="F15" s="63"/>
    </row>
    <row r="16" customFormat="false" ht="6.95" hidden="false" customHeight="true" outlineLevel="0" collapsed="false">
      <c r="F16" s="31"/>
    </row>
    <row r="17" customFormat="false" ht="15" hidden="false" customHeight="true" outlineLevel="0" collapsed="false">
      <c r="B17" s="62" t="s">
        <v>91</v>
      </c>
      <c r="C17" s="62"/>
      <c r="D17" s="62"/>
      <c r="E17" s="62"/>
      <c r="F17" s="63"/>
    </row>
    <row r="18" customFormat="false" ht="15" hidden="false" customHeight="true" outlineLevel="0" collapsed="false">
      <c r="B18" s="24" t="s">
        <v>92</v>
      </c>
      <c r="C18" s="24"/>
      <c r="D18" s="24"/>
      <c r="E18" s="24"/>
      <c r="F18" s="63"/>
    </row>
    <row r="19" customFormat="false" ht="15" hidden="false" customHeight="true" outlineLevel="0" collapsed="false">
      <c r="B19" s="64" t="s">
        <v>93</v>
      </c>
      <c r="C19" s="64"/>
      <c r="D19" s="64"/>
      <c r="E19" s="36" t="s">
        <v>199</v>
      </c>
      <c r="F19" s="63"/>
    </row>
    <row r="20" customFormat="false" ht="15" hidden="false" customHeight="true" outlineLevel="0" collapsed="false">
      <c r="B20" s="64" t="s">
        <v>95</v>
      </c>
      <c r="C20" s="64"/>
      <c r="D20" s="64"/>
      <c r="E20" s="77" t="n">
        <v>2023.09</v>
      </c>
      <c r="F20" s="78"/>
    </row>
    <row r="21" s="49" customFormat="true" ht="6.95" hidden="false" customHeight="true" outlineLevel="0" collapsed="false">
      <c r="B21" s="79"/>
      <c r="C21" s="56"/>
      <c r="D21" s="56"/>
      <c r="E21" s="56"/>
    </row>
    <row r="22" customFormat="false" ht="30.75" hidden="false" customHeight="true" outlineLevel="0" collapsed="false">
      <c r="B22" s="80" t="str">
        <f aca="false">B15</f>
        <v>Recepcionista</v>
      </c>
      <c r="C22" s="81" t="s">
        <v>96</v>
      </c>
      <c r="D22" s="81"/>
      <c r="E22" s="82" t="s">
        <v>97</v>
      </c>
      <c r="F22" s="20"/>
      <c r="CA22" s="21"/>
      <c r="CB22" s="21"/>
      <c r="CC22" s="21"/>
      <c r="CD22" s="21"/>
    </row>
    <row r="23" customFormat="false" ht="30" hidden="false" customHeight="true" outlineLevel="0" collapsed="false">
      <c r="B23" s="80"/>
      <c r="C23" s="83" t="s">
        <v>98</v>
      </c>
      <c r="D23" s="83"/>
      <c r="E23" s="82"/>
      <c r="F23" s="20"/>
      <c r="CA23" s="21"/>
      <c r="CB23" s="21"/>
      <c r="CC23" s="21"/>
      <c r="CD23" s="21"/>
    </row>
    <row r="24" customFormat="false" ht="15.2" hidden="false" customHeight="true" outlineLevel="0" collapsed="false">
      <c r="B24" s="24" t="s">
        <v>99</v>
      </c>
      <c r="C24" s="24"/>
      <c r="D24" s="24"/>
      <c r="E24" s="24"/>
      <c r="F24" s="20"/>
      <c r="CC24" s="21"/>
      <c r="CD24" s="21"/>
    </row>
    <row r="25" customFormat="false" ht="15.2" hidden="false" customHeight="true" outlineLevel="1" collapsed="false">
      <c r="B25" s="45" t="s">
        <v>100</v>
      </c>
      <c r="C25" s="84" t="n">
        <f aca="false">E20</f>
        <v>2023.09</v>
      </c>
      <c r="D25" s="84"/>
      <c r="E25" s="85" t="s">
        <v>101</v>
      </c>
      <c r="F25" s="20"/>
      <c r="CC25" s="21"/>
      <c r="CD25" s="21"/>
    </row>
    <row r="26" customFormat="false" ht="15.2" hidden="false" customHeight="true" outlineLevel="0" collapsed="false">
      <c r="A26" s="21"/>
      <c r="B26" s="86" t="s">
        <v>102</v>
      </c>
      <c r="C26" s="87" t="n">
        <f aca="false">C25</f>
        <v>2023.09</v>
      </c>
      <c r="D26" s="87"/>
      <c r="E26" s="88" t="s">
        <v>103</v>
      </c>
      <c r="F26" s="20"/>
      <c r="CC26" s="21"/>
      <c r="CD26" s="21"/>
    </row>
    <row r="27" s="20" customFormat="true" ht="6.95" hidden="false" customHeight="true" outlineLevel="0" collapsed="false">
      <c r="B27" s="89"/>
      <c r="C27" s="90"/>
      <c r="D27" s="90"/>
      <c r="E27" s="32"/>
      <c r="CC27" s="21"/>
      <c r="CD27" s="21"/>
    </row>
    <row r="28" s="20" customFormat="true" ht="15.2" hidden="false" customHeight="true" outlineLevel="0" collapsed="false">
      <c r="B28" s="62" t="s">
        <v>104</v>
      </c>
      <c r="C28" s="62"/>
      <c r="D28" s="62"/>
      <c r="E28" s="62"/>
      <c r="CC28" s="21"/>
      <c r="CD28" s="21"/>
    </row>
    <row r="29" s="20" customFormat="true" ht="27.75" hidden="false" customHeight="true" outlineLevel="1" collapsed="false">
      <c r="B29" s="91" t="s">
        <v>105</v>
      </c>
      <c r="C29" s="91"/>
      <c r="D29" s="91"/>
      <c r="E29" s="91"/>
      <c r="CC29" s="21"/>
      <c r="CD29" s="21"/>
    </row>
    <row r="30" s="20" customFormat="true" ht="15.2" hidden="false" customHeight="true" outlineLevel="1" collapsed="false">
      <c r="B30" s="34" t="s">
        <v>106</v>
      </c>
      <c r="C30" s="92" t="n">
        <v>0.2</v>
      </c>
      <c r="D30" s="93" t="n">
        <f aca="false">ROUND(C30*C$26,2)</f>
        <v>404.62</v>
      </c>
      <c r="E30" s="85" t="s">
        <v>101</v>
      </c>
      <c r="CC30" s="21"/>
      <c r="CD30" s="21"/>
    </row>
    <row r="31" s="20" customFormat="true" ht="15.2" hidden="false" customHeight="true" outlineLevel="1" collapsed="false">
      <c r="B31" s="34" t="s">
        <v>107</v>
      </c>
      <c r="C31" s="92" t="n">
        <v>0.025</v>
      </c>
      <c r="D31" s="93" t="n">
        <f aca="false">ROUND(C31*C$26,2)</f>
        <v>50.58</v>
      </c>
      <c r="E31" s="85"/>
      <c r="CC31" s="21"/>
      <c r="CD31" s="21"/>
    </row>
    <row r="32" s="20" customFormat="true" ht="15.2" hidden="false" customHeight="true" outlineLevel="1" collapsed="false">
      <c r="B32" s="45" t="s">
        <v>191</v>
      </c>
      <c r="C32" s="94"/>
      <c r="D32" s="84" t="n">
        <f aca="false">ROUND(C32*C$26,2)</f>
        <v>0</v>
      </c>
      <c r="E32" s="85" t="s">
        <v>109</v>
      </c>
      <c r="F32" s="20" t="s">
        <v>110</v>
      </c>
      <c r="CC32" s="21"/>
      <c r="CD32" s="21"/>
    </row>
    <row r="33" s="20" customFormat="true" ht="15.2" hidden="false" customHeight="true" outlineLevel="1" collapsed="false">
      <c r="B33" s="34" t="s">
        <v>111</v>
      </c>
      <c r="C33" s="92" t="n">
        <v>0.015</v>
      </c>
      <c r="D33" s="93" t="n">
        <f aca="false">ROUND(C33*C$26,2)</f>
        <v>30.35</v>
      </c>
      <c r="E33" s="85" t="s">
        <v>101</v>
      </c>
      <c r="CC33" s="21"/>
      <c r="CD33" s="21"/>
    </row>
    <row r="34" s="20" customFormat="true" ht="15.2" hidden="false" customHeight="true" outlineLevel="1" collapsed="false">
      <c r="B34" s="34" t="s">
        <v>112</v>
      </c>
      <c r="C34" s="92" t="n">
        <v>0.01</v>
      </c>
      <c r="D34" s="93" t="n">
        <f aca="false">ROUND(C34*C$26,2)</f>
        <v>20.23</v>
      </c>
      <c r="E34" s="85"/>
      <c r="CC34" s="21"/>
      <c r="CD34" s="21"/>
    </row>
    <row r="35" s="20" customFormat="true" ht="15.2" hidden="false" customHeight="true" outlineLevel="1" collapsed="false">
      <c r="B35" s="34" t="s">
        <v>113</v>
      </c>
      <c r="C35" s="92" t="n">
        <v>0.006</v>
      </c>
      <c r="D35" s="93" t="n">
        <f aca="false">ROUND(C35*C$26,2)</f>
        <v>12.14</v>
      </c>
      <c r="E35" s="85"/>
      <c r="CC35" s="21"/>
      <c r="CD35" s="21"/>
    </row>
    <row r="36" s="20" customFormat="true" ht="15.2" hidden="false" customHeight="true" outlineLevel="1" collapsed="false">
      <c r="B36" s="34" t="s">
        <v>114</v>
      </c>
      <c r="C36" s="92" t="n">
        <v>0.002</v>
      </c>
      <c r="D36" s="93" t="n">
        <f aca="false">ROUND(C36*C$26,2)</f>
        <v>4.05</v>
      </c>
      <c r="E36" s="85"/>
      <c r="CC36" s="21"/>
      <c r="CD36" s="21"/>
    </row>
    <row r="37" s="20" customFormat="true" ht="15.2" hidden="false" customHeight="true" outlineLevel="1" collapsed="false">
      <c r="B37" s="34" t="s">
        <v>115</v>
      </c>
      <c r="C37" s="92" t="n">
        <v>0.08</v>
      </c>
      <c r="D37" s="93" t="n">
        <f aca="false">ROUND(C37*C$26,2)</f>
        <v>161.85</v>
      </c>
      <c r="E37" s="85"/>
      <c r="CC37" s="21"/>
      <c r="CD37" s="21"/>
    </row>
    <row r="38" s="20" customFormat="true" ht="15.2" hidden="false" customHeight="true" outlineLevel="1" collapsed="false">
      <c r="B38" s="39" t="s">
        <v>116</v>
      </c>
      <c r="C38" s="95" t="n">
        <f aca="false">SUM(C30:C37)</f>
        <v>0.338</v>
      </c>
      <c r="D38" s="96" t="n">
        <f aca="false">SUM(D30:D37)</f>
        <v>683.82</v>
      </c>
      <c r="E38" s="85" t="s">
        <v>103</v>
      </c>
      <c r="CC38" s="21"/>
      <c r="CD38" s="21"/>
    </row>
    <row r="39" s="20" customFormat="true" ht="3.6" hidden="false" customHeight="true" outlineLevel="1" collapsed="false">
      <c r="B39" s="97"/>
      <c r="C39" s="97"/>
      <c r="D39" s="97"/>
      <c r="E39" s="32"/>
      <c r="CC39" s="21"/>
      <c r="CD39" s="21"/>
    </row>
    <row r="40" s="20" customFormat="true" ht="15.2" hidden="false" customHeight="true" outlineLevel="1" collapsed="false">
      <c r="B40" s="24" t="s">
        <v>117</v>
      </c>
      <c r="C40" s="24"/>
      <c r="D40" s="24"/>
      <c r="E40" s="24"/>
      <c r="CC40" s="21"/>
      <c r="CD40" s="21"/>
    </row>
    <row r="41" s="20" customFormat="true" ht="15.2" hidden="false" customHeight="true" outlineLevel="2" collapsed="false">
      <c r="B41" s="34" t="s">
        <v>118</v>
      </c>
      <c r="C41" s="92" t="n">
        <f aca="false">1/12</f>
        <v>0.0833333333333333</v>
      </c>
      <c r="D41" s="93" t="n">
        <f aca="false">ROUND(C41*(C$26),2)</f>
        <v>168.59</v>
      </c>
      <c r="E41" s="85" t="s">
        <v>101</v>
      </c>
      <c r="CC41" s="21"/>
      <c r="CD41" s="21"/>
    </row>
    <row r="42" s="20" customFormat="true" ht="15.2" hidden="false" customHeight="true" outlineLevel="2" collapsed="false">
      <c r="B42" s="34" t="s">
        <v>119</v>
      </c>
      <c r="C42" s="92" t="n">
        <f aca="false">1/3/12</f>
        <v>0.0277777777777778</v>
      </c>
      <c r="D42" s="93" t="n">
        <f aca="false">ROUND(C42*(C$26),2)</f>
        <v>56.2</v>
      </c>
      <c r="E42" s="85"/>
      <c r="CC42" s="21"/>
      <c r="CD42" s="21"/>
    </row>
    <row r="43" s="20" customFormat="true" ht="15.2" hidden="false" customHeight="true" outlineLevel="2" collapsed="false">
      <c r="B43" s="39" t="s">
        <v>120</v>
      </c>
      <c r="C43" s="95" t="n">
        <f aca="false">SUM(C41:C42)</f>
        <v>0.111111111111111</v>
      </c>
      <c r="D43" s="96" t="n">
        <f aca="false">SUM(D41:D42)</f>
        <v>224.79</v>
      </c>
      <c r="E43" s="85" t="s">
        <v>103</v>
      </c>
      <c r="CC43" s="21"/>
      <c r="CD43" s="21"/>
    </row>
    <row r="44" s="20" customFormat="true" ht="15.2" hidden="false" customHeight="true" outlineLevel="2" collapsed="false">
      <c r="B44" s="34" t="s">
        <v>121</v>
      </c>
      <c r="C44" s="92" t="n">
        <f aca="false">C43*C38</f>
        <v>0.0375555555555555</v>
      </c>
      <c r="D44" s="93" t="n">
        <f aca="false">ROUND(C26*C44,2)</f>
        <v>75.98</v>
      </c>
      <c r="E44" s="98" t="s">
        <v>101</v>
      </c>
      <c r="CC44" s="21"/>
      <c r="CD44" s="21"/>
    </row>
    <row r="45" s="20" customFormat="true" ht="15.2" hidden="false" customHeight="true" outlineLevel="1" collapsed="false">
      <c r="B45" s="39" t="s">
        <v>122</v>
      </c>
      <c r="C45" s="95" t="n">
        <f aca="false">SUM(C44+C43)</f>
        <v>0.148666666666667</v>
      </c>
      <c r="D45" s="96" t="n">
        <f aca="false">SUM(D43:D44)</f>
        <v>300.77</v>
      </c>
      <c r="E45" s="85" t="s">
        <v>103</v>
      </c>
      <c r="CC45" s="21"/>
      <c r="CD45" s="21"/>
    </row>
    <row r="46" s="20" customFormat="true" ht="3.6" hidden="false" customHeight="true" outlineLevel="1" collapsed="false">
      <c r="B46" s="89"/>
      <c r="C46" s="90"/>
      <c r="D46" s="90"/>
      <c r="E46" s="32"/>
      <c r="CC46" s="21"/>
      <c r="CD46" s="21"/>
    </row>
    <row r="47" s="20" customFormat="true" ht="15.2" hidden="false" customHeight="true" outlineLevel="1" collapsed="false">
      <c r="B47" s="24" t="s">
        <v>123</v>
      </c>
      <c r="C47" s="24"/>
      <c r="D47" s="24"/>
      <c r="E47" s="24"/>
      <c r="CC47" s="21"/>
      <c r="CD47" s="21"/>
    </row>
    <row r="48" customFormat="false" ht="15.2" hidden="false" customHeight="true" outlineLevel="2" collapsed="false">
      <c r="B48" s="45" t="s">
        <v>124</v>
      </c>
      <c r="C48" s="99" t="n">
        <f aca="false">'Vale alimentação e transporte'!F6</f>
        <v>0</v>
      </c>
      <c r="D48" s="99"/>
      <c r="E48" s="163" t="s">
        <v>109</v>
      </c>
      <c r="F48" s="20" t="s">
        <v>125</v>
      </c>
      <c r="CC48" s="21"/>
      <c r="CD48" s="21"/>
    </row>
    <row r="49" customFormat="false" ht="15.2" hidden="false" customHeight="true" outlineLevel="2" collapsed="false">
      <c r="B49" s="100" t="s">
        <v>126</v>
      </c>
      <c r="C49" s="101" t="n">
        <v>0.06</v>
      </c>
      <c r="D49" s="84" t="n">
        <f aca="false">IF(((C25*6%)&gt;C48),(-C48),ROUND((-C25*6%),2))</f>
        <v>0</v>
      </c>
      <c r="E49" s="163"/>
      <c r="F49" s="20" t="s">
        <v>125</v>
      </c>
      <c r="CC49" s="21"/>
      <c r="CD49" s="21"/>
    </row>
    <row r="50" customFormat="false" ht="15.2" hidden="false" customHeight="true" outlineLevel="2" collapsed="false">
      <c r="B50" s="45" t="s">
        <v>127</v>
      </c>
      <c r="C50" s="99" t="n">
        <f aca="false">'Vale alimentação e transporte'!F15</f>
        <v>0</v>
      </c>
      <c r="D50" s="99"/>
      <c r="E50" s="163"/>
      <c r="F50" s="20" t="s">
        <v>125</v>
      </c>
      <c r="CC50" s="21"/>
      <c r="CD50" s="21"/>
    </row>
    <row r="51" customFormat="false" ht="15.2" hidden="false" customHeight="true" outlineLevel="2" collapsed="false">
      <c r="B51" s="100" t="s">
        <v>128</v>
      </c>
      <c r="C51" s="101" t="n">
        <v>0.2</v>
      </c>
      <c r="D51" s="84" t="n">
        <f aca="false">-ROUND((C50*C51),2)</f>
        <v>-0</v>
      </c>
      <c r="E51" s="163"/>
      <c r="F51" s="20" t="s">
        <v>125</v>
      </c>
      <c r="CC51" s="21"/>
      <c r="CD51" s="21"/>
    </row>
    <row r="52" customFormat="false" ht="15.2" hidden="false" customHeight="true" outlineLevel="2" collapsed="false">
      <c r="B52" s="102" t="s">
        <v>129</v>
      </c>
      <c r="C52" s="99"/>
      <c r="D52" s="99"/>
      <c r="E52" s="163"/>
      <c r="F52" s="20"/>
      <c r="CC52" s="21"/>
      <c r="CD52" s="21"/>
    </row>
    <row r="53" customFormat="false" ht="15.2" hidden="false" customHeight="true" outlineLevel="2" collapsed="false">
      <c r="B53" s="103" t="s">
        <v>130</v>
      </c>
      <c r="C53" s="99"/>
      <c r="D53" s="99"/>
      <c r="E53" s="163"/>
      <c r="F53" s="20"/>
      <c r="CC53" s="21"/>
      <c r="CD53" s="21"/>
    </row>
    <row r="54" customFormat="false" ht="15.2" hidden="false" customHeight="true" outlineLevel="2" collapsed="false">
      <c r="B54" s="102" t="s">
        <v>131</v>
      </c>
      <c r="C54" s="99"/>
      <c r="D54" s="99"/>
      <c r="E54" s="163"/>
      <c r="F54" s="20"/>
      <c r="CC54" s="21"/>
      <c r="CD54" s="21"/>
    </row>
    <row r="55" customFormat="false" ht="15.2" hidden="false" customHeight="true" outlineLevel="2" collapsed="false">
      <c r="B55" s="103" t="s">
        <v>132</v>
      </c>
      <c r="C55" s="99"/>
      <c r="D55" s="99"/>
      <c r="E55" s="163"/>
      <c r="F55" s="20"/>
      <c r="CC55" s="21"/>
      <c r="CD55" s="21"/>
    </row>
    <row r="56" customFormat="false" ht="15.2" hidden="false" customHeight="true" outlineLevel="2" collapsed="false">
      <c r="B56" s="102" t="s">
        <v>133</v>
      </c>
      <c r="C56" s="99"/>
      <c r="D56" s="99"/>
      <c r="E56" s="163"/>
      <c r="F56" s="20"/>
      <c r="CC56" s="21"/>
      <c r="CD56" s="21"/>
    </row>
    <row r="57" customFormat="false" ht="15.2" hidden="false" customHeight="true" outlineLevel="2" collapsed="false">
      <c r="B57" s="103" t="s">
        <v>134</v>
      </c>
      <c r="C57" s="99"/>
      <c r="D57" s="99"/>
      <c r="E57" s="163"/>
      <c r="F57" s="20"/>
      <c r="CC57" s="21"/>
      <c r="CD57" s="21"/>
    </row>
    <row r="58" customFormat="false" ht="15.2" hidden="false" customHeight="true" outlineLevel="2" collapsed="false">
      <c r="B58" s="102" t="s">
        <v>135</v>
      </c>
      <c r="C58" s="99"/>
      <c r="D58" s="99"/>
      <c r="E58" s="163"/>
      <c r="F58" s="20"/>
      <c r="CC58" s="21"/>
      <c r="CD58" s="21"/>
    </row>
    <row r="59" customFormat="false" ht="15.2" hidden="false" customHeight="true" outlineLevel="2" collapsed="false">
      <c r="B59" s="103" t="s">
        <v>136</v>
      </c>
      <c r="C59" s="99"/>
      <c r="D59" s="99"/>
      <c r="E59" s="163"/>
      <c r="F59" s="20"/>
      <c r="CC59" s="21"/>
      <c r="CD59" s="21"/>
    </row>
    <row r="60" customFormat="false" ht="15.2" hidden="false" customHeight="true" outlineLevel="2" collapsed="false">
      <c r="B60" s="102" t="s">
        <v>137</v>
      </c>
      <c r="C60" s="99"/>
      <c r="D60" s="99"/>
      <c r="E60" s="163"/>
      <c r="F60" s="20"/>
      <c r="CC60" s="21"/>
      <c r="CD60" s="21"/>
    </row>
    <row r="61" customFormat="false" ht="15.2" hidden="false" customHeight="true" outlineLevel="2" collapsed="false">
      <c r="B61" s="103" t="s">
        <v>138</v>
      </c>
      <c r="C61" s="99"/>
      <c r="D61" s="99"/>
      <c r="E61" s="163"/>
      <c r="F61" s="20"/>
      <c r="CC61" s="21"/>
      <c r="CD61" s="21"/>
    </row>
    <row r="62" customFormat="false" ht="15.2" hidden="false" customHeight="true" outlineLevel="2" collapsed="false">
      <c r="B62" s="102" t="s">
        <v>139</v>
      </c>
      <c r="C62" s="99"/>
      <c r="D62" s="99"/>
      <c r="E62" s="163"/>
      <c r="F62" s="20"/>
      <c r="CC62" s="21"/>
      <c r="CD62" s="21"/>
    </row>
    <row r="63" customFormat="false" ht="15.2" hidden="false" customHeight="true" outlineLevel="2" collapsed="false">
      <c r="B63" s="103" t="s">
        <v>140</v>
      </c>
      <c r="C63" s="99"/>
      <c r="D63" s="99"/>
      <c r="E63" s="163"/>
      <c r="F63" s="20"/>
      <c r="CC63" s="21"/>
      <c r="CD63" s="21"/>
    </row>
    <row r="64" customFormat="false" ht="15.2" hidden="false" customHeight="true" outlineLevel="2" collapsed="false">
      <c r="B64" s="102" t="s">
        <v>141</v>
      </c>
      <c r="C64" s="99"/>
      <c r="D64" s="99"/>
      <c r="E64" s="163"/>
      <c r="F64" s="20"/>
      <c r="CC64" s="21"/>
      <c r="CD64" s="21"/>
    </row>
    <row r="65" customFormat="false" ht="15.2" hidden="false" customHeight="true" outlineLevel="2" collapsed="false">
      <c r="B65" s="103" t="s">
        <v>142</v>
      </c>
      <c r="C65" s="99"/>
      <c r="D65" s="99"/>
      <c r="E65" s="163"/>
      <c r="F65" s="20"/>
      <c r="CC65" s="21"/>
      <c r="CD65" s="21"/>
    </row>
    <row r="66" customFormat="false" ht="15.2" hidden="false" customHeight="true" outlineLevel="2" collapsed="false">
      <c r="B66" s="102" t="s">
        <v>143</v>
      </c>
      <c r="C66" s="99"/>
      <c r="D66" s="99"/>
      <c r="E66" s="163"/>
      <c r="F66" s="20"/>
      <c r="CC66" s="21"/>
      <c r="CD66" s="21"/>
    </row>
    <row r="67" customFormat="false" ht="15.2" hidden="false" customHeight="true" outlineLevel="2" collapsed="false">
      <c r="B67" s="103" t="s">
        <v>144</v>
      </c>
      <c r="C67" s="99"/>
      <c r="D67" s="99"/>
      <c r="E67" s="163"/>
      <c r="F67" s="20"/>
      <c r="CC67" s="21"/>
      <c r="CD67" s="21"/>
    </row>
    <row r="68" s="20" customFormat="true" ht="15.2" hidden="false" customHeight="true" outlineLevel="1" collapsed="false">
      <c r="B68" s="104" t="s">
        <v>145</v>
      </c>
      <c r="C68" s="104"/>
      <c r="D68" s="96" t="n">
        <f aca="false">(C48+D49+C50+D51+C52-C53+C54-C55+C56-C57+C58-C59+C60-C61+C62-C63+C64-C65+C66-C67)</f>
        <v>0</v>
      </c>
      <c r="E68" s="88" t="s">
        <v>103</v>
      </c>
      <c r="CC68" s="21"/>
      <c r="CD68" s="21"/>
    </row>
    <row r="69" s="20" customFormat="true" ht="3.6" hidden="false" customHeight="true" outlineLevel="1" collapsed="false">
      <c r="B69" s="89"/>
      <c r="C69" s="90"/>
      <c r="D69" s="90"/>
      <c r="E69" s="105"/>
      <c r="CC69" s="21"/>
      <c r="CD69" s="21"/>
    </row>
    <row r="70" s="20" customFormat="true" ht="15" hidden="false" customHeight="true" outlineLevel="0" collapsed="false">
      <c r="B70" s="106" t="s">
        <v>146</v>
      </c>
      <c r="C70" s="106"/>
      <c r="D70" s="87" t="n">
        <f aca="false">SUM(D38+D45+D68)</f>
        <v>984.59</v>
      </c>
      <c r="E70" s="88" t="s">
        <v>103</v>
      </c>
      <c r="CC70" s="21"/>
      <c r="CD70" s="21"/>
    </row>
    <row r="71" s="49" customFormat="true" ht="6.95" hidden="false" customHeight="true" outlineLevel="0" collapsed="false">
      <c r="B71" s="89"/>
      <c r="C71" s="90"/>
      <c r="D71" s="90"/>
      <c r="E71" s="32"/>
      <c r="CC71" s="31"/>
      <c r="CD71" s="31"/>
    </row>
    <row r="72" s="20" customFormat="true" ht="15.2" hidden="false" customHeight="true" outlineLevel="0" collapsed="false">
      <c r="B72" s="62" t="s">
        <v>147</v>
      </c>
      <c r="C72" s="62"/>
      <c r="D72" s="62"/>
      <c r="E72" s="62"/>
      <c r="CC72" s="21"/>
      <c r="CD72" s="21"/>
    </row>
    <row r="73" s="20" customFormat="true" ht="26.25" hidden="false" customHeight="true" outlineLevel="1" collapsed="false">
      <c r="B73" s="107" t="s">
        <v>148</v>
      </c>
      <c r="C73" s="108" t="n">
        <f aca="false">1/30*7/12</f>
        <v>0.0194444444444444</v>
      </c>
      <c r="D73" s="84" t="n">
        <f aca="false">ROUND(C$26*C73,2)</f>
        <v>39.34</v>
      </c>
      <c r="E73" s="85" t="s">
        <v>101</v>
      </c>
      <c r="CC73" s="21"/>
      <c r="CD73" s="21"/>
    </row>
    <row r="74" s="20" customFormat="true" ht="26.25" hidden="false" customHeight="true" outlineLevel="1" collapsed="false">
      <c r="B74" s="37" t="s">
        <v>149</v>
      </c>
      <c r="C74" s="109" t="n">
        <f aca="false">C38*C73</f>
        <v>0.00657222222222221</v>
      </c>
      <c r="D74" s="84" t="n">
        <f aca="false">ROUND(C$26*C74,2)</f>
        <v>13.3</v>
      </c>
      <c r="E74" s="85"/>
      <c r="CC74" s="21"/>
      <c r="CD74" s="21"/>
    </row>
    <row r="75" s="20" customFormat="true" ht="17.25" hidden="false" customHeight="true" outlineLevel="1" collapsed="false">
      <c r="B75" s="107" t="s">
        <v>150</v>
      </c>
      <c r="C75" s="108" t="n">
        <f aca="false">1*0.08*0.4</f>
        <v>0.032</v>
      </c>
      <c r="D75" s="84" t="n">
        <f aca="false">ROUND((C$26+D43)*C75,2)</f>
        <v>71.93</v>
      </c>
      <c r="E75" s="85"/>
      <c r="CC75" s="21"/>
      <c r="CD75" s="21"/>
    </row>
    <row r="76" s="20" customFormat="true" ht="27.75" hidden="false" customHeight="true" outlineLevel="1" collapsed="false">
      <c r="B76" s="107" t="s">
        <v>151</v>
      </c>
      <c r="C76" s="110" t="n">
        <v>1.56</v>
      </c>
      <c r="D76" s="111" t="n">
        <f aca="false">ROUND((C26/12)*1.56,2)</f>
        <v>263</v>
      </c>
      <c r="E76" s="85"/>
      <c r="CC76" s="21"/>
      <c r="CD76" s="21"/>
    </row>
    <row r="77" s="20" customFormat="true" ht="15" hidden="false" customHeight="true" outlineLevel="1" collapsed="false">
      <c r="B77" s="107" t="s">
        <v>152</v>
      </c>
      <c r="C77" s="109" t="n">
        <f aca="false">C76*0.08%</f>
        <v>0.001248</v>
      </c>
      <c r="D77" s="111" t="n">
        <f aca="false">ROUND(D76*C77,2)</f>
        <v>0.33</v>
      </c>
      <c r="E77" s="85"/>
      <c r="CC77" s="21"/>
      <c r="CD77" s="21"/>
    </row>
    <row r="78" s="20" customFormat="true" ht="15.2" hidden="false" customHeight="true" outlineLevel="1" collapsed="false">
      <c r="B78" s="107" t="s">
        <v>153</v>
      </c>
      <c r="C78" s="109" t="n">
        <f aca="false">(1*0.08*0.4)*1.56</f>
        <v>0.04992</v>
      </c>
      <c r="D78" s="111" t="n">
        <f aca="false">ROUND((C$26+D43)*C78,2)</f>
        <v>112.21</v>
      </c>
      <c r="E78" s="85"/>
      <c r="CC78" s="21"/>
      <c r="CD78" s="21"/>
    </row>
    <row r="79" s="20" customFormat="true" ht="15.2" hidden="false" customHeight="true" outlineLevel="0" collapsed="false">
      <c r="B79" s="86" t="s">
        <v>154</v>
      </c>
      <c r="C79" s="112" t="n">
        <f aca="false">SUM(C73:C73)</f>
        <v>0.0194444444444444</v>
      </c>
      <c r="D79" s="87" t="n">
        <f aca="false">SUM(D73:D78)</f>
        <v>500.11</v>
      </c>
      <c r="E79" s="88" t="s">
        <v>103</v>
      </c>
      <c r="CC79" s="21"/>
      <c r="CD79" s="21"/>
    </row>
    <row r="80" s="20" customFormat="true" ht="6.95" hidden="false" customHeight="true" outlineLevel="0" collapsed="false">
      <c r="B80" s="115"/>
      <c r="C80" s="170"/>
      <c r="D80" s="171"/>
      <c r="E80" s="171"/>
      <c r="CC80" s="21"/>
      <c r="CD80" s="21"/>
    </row>
    <row r="81" s="20" customFormat="true" ht="15.2" hidden="false" customHeight="true" outlineLevel="0" collapsed="false">
      <c r="B81" s="62" t="s">
        <v>155</v>
      </c>
      <c r="C81" s="62"/>
      <c r="D81" s="62"/>
      <c r="E81" s="62"/>
      <c r="CC81" s="21"/>
      <c r="CD81" s="21"/>
    </row>
    <row r="82" s="20" customFormat="true" ht="15.2" hidden="false" customHeight="true" outlineLevel="1" collapsed="false">
      <c r="B82" s="146" t="s">
        <v>156</v>
      </c>
      <c r="C82" s="146"/>
      <c r="D82" s="84" t="n">
        <f aca="false">(Uniforme!H9+Uniforme!H19)/2</f>
        <v>0</v>
      </c>
      <c r="E82" s="85" t="s">
        <v>109</v>
      </c>
      <c r="F82" s="20" t="s">
        <v>125</v>
      </c>
      <c r="CC82" s="21"/>
      <c r="CD82" s="21"/>
    </row>
    <row r="83" s="20" customFormat="true" ht="15.2" hidden="false" customHeight="true" outlineLevel="0" collapsed="false">
      <c r="B83" s="106" t="s">
        <v>157</v>
      </c>
      <c r="C83" s="106"/>
      <c r="D83" s="87" t="n">
        <f aca="false">SUM(D82:D82)</f>
        <v>0</v>
      </c>
      <c r="E83" s="88" t="s">
        <v>103</v>
      </c>
      <c r="CC83" s="21"/>
      <c r="CD83" s="21"/>
    </row>
    <row r="84" s="20" customFormat="true" ht="6.95" hidden="false" customHeight="true" outlineLevel="0" collapsed="false">
      <c r="B84" s="115"/>
      <c r="C84" s="79"/>
      <c r="D84" s="79"/>
      <c r="E84" s="105"/>
      <c r="CC84" s="21"/>
      <c r="CD84" s="21"/>
    </row>
    <row r="85" customFormat="false" ht="13.5" hidden="false" customHeight="true" outlineLevel="0" collapsed="false">
      <c r="B85" s="172" t="s">
        <v>158</v>
      </c>
      <c r="C85" s="172"/>
      <c r="D85" s="173" t="n">
        <f aca="false">D83+D79+D70+C26</f>
        <v>3507.79</v>
      </c>
      <c r="E85" s="118" t="s">
        <v>103</v>
      </c>
      <c r="F85" s="20"/>
      <c r="CC85" s="21"/>
      <c r="CD85" s="21"/>
    </row>
    <row r="86" s="20" customFormat="true" ht="6.95" hidden="false" customHeight="true" outlineLevel="0" collapsed="false">
      <c r="B86" s="89"/>
      <c r="C86" s="90"/>
      <c r="D86" s="142"/>
      <c r="E86" s="142"/>
      <c r="CC86" s="21"/>
      <c r="CD86" s="21"/>
    </row>
    <row r="87" s="20" customFormat="true" ht="15.2" hidden="false" customHeight="true" outlineLevel="0" collapsed="false">
      <c r="B87" s="62" t="s">
        <v>159</v>
      </c>
      <c r="C87" s="62"/>
      <c r="D87" s="62"/>
      <c r="E87" s="62"/>
      <c r="CC87" s="21"/>
      <c r="CD87" s="21"/>
    </row>
    <row r="88" s="20" customFormat="true" ht="15.2" hidden="false" customHeight="true" outlineLevel="0" collapsed="false">
      <c r="B88" s="24" t="s">
        <v>160</v>
      </c>
      <c r="C88" s="24"/>
      <c r="D88" s="24"/>
      <c r="E88" s="24"/>
      <c r="CC88" s="21"/>
      <c r="CD88" s="21"/>
    </row>
    <row r="89" customFormat="false" ht="15.2" hidden="false" customHeight="true" outlineLevel="1" collapsed="false">
      <c r="B89" s="45" t="s">
        <v>161</v>
      </c>
      <c r="C89" s="120"/>
      <c r="D89" s="93" t="n">
        <f aca="false">ROUND(D$85*C89,2)</f>
        <v>0</v>
      </c>
      <c r="E89" s="85" t="s">
        <v>109</v>
      </c>
      <c r="F89" s="20" t="s">
        <v>162</v>
      </c>
      <c r="CC89" s="21"/>
      <c r="CD89" s="21"/>
    </row>
    <row r="90" customFormat="false" ht="15.2" hidden="false" customHeight="true" outlineLevel="1" collapsed="false">
      <c r="B90" s="45" t="s">
        <v>163</v>
      </c>
      <c r="C90" s="120"/>
      <c r="D90" s="93" t="n">
        <f aca="false">ROUND((D$85+D89)*C90,2)</f>
        <v>0</v>
      </c>
      <c r="E90" s="85"/>
      <c r="F90" s="20" t="s">
        <v>162</v>
      </c>
      <c r="CC90" s="21"/>
      <c r="CD90" s="21"/>
    </row>
    <row r="91" customFormat="false" ht="15.2" hidden="false" customHeight="true" outlineLevel="0" collapsed="false">
      <c r="B91" s="39" t="s">
        <v>164</v>
      </c>
      <c r="C91" s="174" t="n">
        <f aca="false">SUM(C89:C90)</f>
        <v>0</v>
      </c>
      <c r="D91" s="96" t="n">
        <f aca="false">SUM(D89:D90)</f>
        <v>0</v>
      </c>
      <c r="E91" s="85" t="s">
        <v>103</v>
      </c>
      <c r="F91" s="20"/>
      <c r="CC91" s="21"/>
      <c r="CD91" s="21"/>
    </row>
    <row r="92" customFormat="false" ht="3.6" hidden="false" customHeight="true" outlineLevel="0" collapsed="false">
      <c r="B92" s="122"/>
      <c r="C92" s="122"/>
      <c r="D92" s="122"/>
      <c r="E92" s="105"/>
      <c r="F92" s="20"/>
      <c r="CC92" s="21"/>
      <c r="CD92" s="21"/>
    </row>
    <row r="93" customFormat="false" ht="25.5" hidden="false" customHeight="true" outlineLevel="0" collapsed="false">
      <c r="B93" s="123" t="s">
        <v>165</v>
      </c>
      <c r="C93" s="123"/>
      <c r="D93" s="124" t="n">
        <f aca="false">D85+D91</f>
        <v>3507.79</v>
      </c>
      <c r="E93" s="118" t="s">
        <v>103</v>
      </c>
      <c r="F93" s="20"/>
      <c r="CC93" s="21"/>
      <c r="CD93" s="21"/>
    </row>
    <row r="94" customFormat="false" ht="3.2" hidden="false" customHeight="true" outlineLevel="0" collapsed="false">
      <c r="B94" s="125"/>
      <c r="C94" s="126"/>
      <c r="D94" s="127"/>
      <c r="E94" s="128"/>
      <c r="F94" s="20"/>
      <c r="CC94" s="21"/>
      <c r="CD94" s="21"/>
    </row>
    <row r="95" customFormat="false" ht="15.2" hidden="false" customHeight="true" outlineLevel="0" collapsed="false">
      <c r="B95" s="24" t="s">
        <v>166</v>
      </c>
      <c r="C95" s="24"/>
      <c r="D95" s="24"/>
      <c r="E95" s="24"/>
      <c r="F95" s="20"/>
      <c r="CC95" s="21"/>
      <c r="CD95" s="21"/>
    </row>
    <row r="96" customFormat="false" ht="15.2" hidden="false" customHeight="true" outlineLevel="1" collapsed="false">
      <c r="B96" s="34" t="s">
        <v>167</v>
      </c>
      <c r="C96" s="120"/>
      <c r="D96" s="93" t="n">
        <f aca="false">ROUND(D$100*C96,2)</f>
        <v>0</v>
      </c>
      <c r="E96" s="85" t="s">
        <v>109</v>
      </c>
      <c r="F96" s="20" t="s">
        <v>168</v>
      </c>
      <c r="CC96" s="21"/>
      <c r="CD96" s="21"/>
    </row>
    <row r="97" customFormat="false" ht="15.2" hidden="false" customHeight="true" outlineLevel="1" collapsed="false">
      <c r="B97" s="34" t="s">
        <v>169</v>
      </c>
      <c r="C97" s="120"/>
      <c r="D97" s="93" t="n">
        <f aca="false">ROUND(D$100*C97,2)</f>
        <v>0</v>
      </c>
      <c r="E97" s="85"/>
      <c r="F97" s="20" t="s">
        <v>168</v>
      </c>
      <c r="CC97" s="21"/>
      <c r="CD97" s="21"/>
    </row>
    <row r="98" customFormat="false" ht="15.2" hidden="false" customHeight="true" outlineLevel="1" collapsed="false">
      <c r="B98" s="34" t="s">
        <v>170</v>
      </c>
      <c r="C98" s="120"/>
      <c r="D98" s="93" t="n">
        <f aca="false">ROUND(D$100*C98,2)</f>
        <v>0</v>
      </c>
      <c r="E98" s="85"/>
      <c r="F98" s="20" t="s">
        <v>168</v>
      </c>
      <c r="CC98" s="21"/>
      <c r="CD98" s="21"/>
    </row>
    <row r="99" s="61" customFormat="true" ht="15.2" hidden="false" customHeight="true" outlineLevel="0" collapsed="false">
      <c r="A99" s="133"/>
      <c r="B99" s="39" t="s">
        <v>171</v>
      </c>
      <c r="C99" s="174" t="n">
        <f aca="false">SUM(C96:C98)</f>
        <v>0</v>
      </c>
      <c r="D99" s="96" t="n">
        <f aca="false">SUM(D96:D98)</f>
        <v>0</v>
      </c>
      <c r="E99" s="85" t="s">
        <v>103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</row>
    <row r="100" s="141" customFormat="true" ht="9.75" hidden="true" customHeight="true" outlineLevel="0" collapsed="false">
      <c r="A100" s="136"/>
      <c r="B100" s="137"/>
      <c r="C100" s="138" t="n">
        <f aca="false">1-C99</f>
        <v>1</v>
      </c>
      <c r="D100" s="139" t="n">
        <f aca="false">ROUND(D93/C100,2)</f>
        <v>3507.79</v>
      </c>
      <c r="E100" s="140"/>
      <c r="F100" s="49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</row>
    <row r="101" s="20" customFormat="true" ht="15.2" hidden="false" customHeight="true" outlineLevel="0" collapsed="false">
      <c r="B101" s="86" t="s">
        <v>172</v>
      </c>
      <c r="C101" s="87" t="n">
        <f aca="false">C91+C99</f>
        <v>0</v>
      </c>
      <c r="D101" s="87" t="n">
        <f aca="false">D91+D99</f>
        <v>0</v>
      </c>
      <c r="E101" s="88" t="s">
        <v>103</v>
      </c>
      <c r="CC101" s="21"/>
      <c r="CD101" s="21"/>
    </row>
    <row r="102" s="20" customFormat="true" ht="6.95" hidden="false" customHeight="true" outlineLevel="0" collapsed="false">
      <c r="B102" s="89"/>
      <c r="C102" s="90"/>
      <c r="D102" s="175"/>
      <c r="E102" s="175"/>
      <c r="CC102" s="21"/>
      <c r="CD102" s="21"/>
    </row>
    <row r="103" s="20" customFormat="true" ht="15.2" hidden="false" customHeight="true" outlineLevel="0" collapsed="false">
      <c r="B103" s="62" t="s">
        <v>200</v>
      </c>
      <c r="C103" s="62"/>
      <c r="D103" s="62"/>
      <c r="E103" s="62"/>
      <c r="CC103" s="21"/>
      <c r="CD103" s="21"/>
    </row>
    <row r="104" s="20" customFormat="true" ht="12.75" hidden="false" customHeight="true" outlineLevel="0" collapsed="false">
      <c r="B104" s="143" t="s">
        <v>174</v>
      </c>
      <c r="C104" s="143"/>
      <c r="D104" s="144" t="n">
        <f aca="false">D85+D101</f>
        <v>3507.79</v>
      </c>
      <c r="E104" s="145" t="s">
        <v>103</v>
      </c>
      <c r="CC104" s="21"/>
      <c r="CD104" s="21"/>
    </row>
    <row r="105" s="20" customFormat="true" ht="15" hidden="false" customHeight="true" outlineLevel="0" collapsed="false">
      <c r="B105" s="146" t="s">
        <v>175</v>
      </c>
      <c r="C105" s="146"/>
      <c r="D105" s="147" t="n">
        <f aca="false">E15</f>
        <v>59</v>
      </c>
      <c r="E105" s="145"/>
    </row>
    <row r="106" s="20" customFormat="true" ht="15" hidden="false" customHeight="true" outlineLevel="0" collapsed="false">
      <c r="B106" s="148" t="s">
        <v>176</v>
      </c>
      <c r="C106" s="148"/>
      <c r="D106" s="149" t="n">
        <f aca="false">D104*D105</f>
        <v>206959.61</v>
      </c>
      <c r="E106" s="145"/>
    </row>
    <row r="107" s="20" customFormat="true" ht="15" hidden="false" customHeight="true" outlineLevel="0" collapsed="false">
      <c r="B107" s="148" t="s">
        <v>177</v>
      </c>
      <c r="C107" s="148"/>
      <c r="D107" s="149" t="n">
        <f aca="false">D106*12</f>
        <v>2483515.32</v>
      </c>
      <c r="E107" s="145"/>
    </row>
    <row r="108" s="20" customFormat="true" ht="15" hidden="false" customHeight="true" outlineLevel="0" collapsed="false">
      <c r="B108" s="150" t="s">
        <v>178</v>
      </c>
      <c r="C108" s="150"/>
      <c r="D108" s="151" t="n">
        <f aca="false">D106*24</f>
        <v>4967030.64</v>
      </c>
      <c r="E108" s="145"/>
    </row>
    <row r="109" s="49" customFormat="true" ht="6.75" hidden="false" customHeight="true" outlineLevel="0" collapsed="false">
      <c r="C109" s="56"/>
      <c r="D109" s="152"/>
    </row>
    <row r="110" s="20" customFormat="true" ht="15.2" hidden="false" customHeight="true" outlineLevel="0" collapsed="false">
      <c r="B110" s="153" t="s">
        <v>179</v>
      </c>
      <c r="C110" s="153"/>
      <c r="D110" s="153"/>
      <c r="E110" s="153"/>
      <c r="CA110" s="21"/>
      <c r="CB110" s="21"/>
    </row>
    <row r="111" s="20" customFormat="true" ht="15.2" hidden="false" customHeight="true" outlineLevel="0" collapsed="false">
      <c r="B111" s="45" t="s">
        <v>180</v>
      </c>
      <c r="C111" s="154" t="n">
        <v>0.0833</v>
      </c>
      <c r="D111" s="84" t="n">
        <f aca="false">$C$26*C111</f>
        <v>168.523397</v>
      </c>
      <c r="E111" s="85" t="s">
        <v>101</v>
      </c>
      <c r="CA111" s="21"/>
      <c r="CB111" s="21"/>
    </row>
    <row r="112" s="20" customFormat="true" ht="15.2" hidden="false" customHeight="true" outlineLevel="0" collapsed="false">
      <c r="B112" s="45" t="s">
        <v>181</v>
      </c>
      <c r="C112" s="154" t="n">
        <v>0.121</v>
      </c>
      <c r="D112" s="84" t="n">
        <f aca="false">$C$26*C112</f>
        <v>244.79389</v>
      </c>
      <c r="E112" s="85"/>
      <c r="CA112" s="21"/>
      <c r="CB112" s="21"/>
    </row>
    <row r="113" s="20" customFormat="true" ht="12.75" hidden="false" customHeight="false" outlineLevel="1" collapsed="false">
      <c r="B113" s="107" t="s">
        <v>182</v>
      </c>
      <c r="C113" s="176" t="e">
        <f aca="false">VLOOKUP(C32,C120:D129,2,1)</f>
        <v>#N/A</v>
      </c>
      <c r="D113" s="84" t="e">
        <f aca="false">$C$26*C113</f>
        <v>#N/A</v>
      </c>
      <c r="E113" s="85" t="s">
        <v>109</v>
      </c>
      <c r="F113" s="20" t="s">
        <v>183</v>
      </c>
      <c r="CC113" s="21"/>
      <c r="CD113" s="21"/>
    </row>
    <row r="114" s="20" customFormat="true" ht="12.75" hidden="false" customHeight="false" outlineLevel="1" collapsed="false">
      <c r="B114" s="45" t="s">
        <v>184</v>
      </c>
      <c r="C114" s="154" t="n">
        <v>0.05</v>
      </c>
      <c r="D114" s="84" t="n">
        <f aca="false">$C$26*C114</f>
        <v>101.1545</v>
      </c>
      <c r="E114" s="85" t="s">
        <v>101</v>
      </c>
      <c r="CC114" s="21"/>
      <c r="CD114" s="21"/>
    </row>
    <row r="115" s="20" customFormat="true" ht="12.75" hidden="false" customHeight="true" outlineLevel="1" collapsed="false">
      <c r="B115" s="104" t="s">
        <v>185</v>
      </c>
      <c r="C115" s="104"/>
      <c r="D115" s="96" t="e">
        <f aca="false">SUM(D111:D114)</f>
        <v>#N/A</v>
      </c>
      <c r="E115" s="145" t="s">
        <v>103</v>
      </c>
      <c r="CC115" s="21"/>
      <c r="CD115" s="21"/>
    </row>
    <row r="116" s="20" customFormat="true" ht="15" hidden="false" customHeight="true" outlineLevel="1" collapsed="false">
      <c r="B116" s="146" t="s">
        <v>186</v>
      </c>
      <c r="C116" s="146"/>
      <c r="D116" s="147" t="n">
        <f aca="false">D105</f>
        <v>59</v>
      </c>
      <c r="E116" s="145"/>
    </row>
    <row r="117" s="20" customFormat="true" ht="15" hidden="false" customHeight="true" outlineLevel="0" collapsed="false">
      <c r="B117" s="156" t="s">
        <v>187</v>
      </c>
      <c r="C117" s="156"/>
      <c r="D117" s="157" t="e">
        <f aca="false">D115*D116</f>
        <v>#N/A</v>
      </c>
      <c r="E117" s="145"/>
      <c r="F117" s="158"/>
    </row>
    <row r="118" s="20" customFormat="true" ht="12.75" hidden="false" customHeight="false" outlineLevel="0" collapsed="false">
      <c r="C118" s="159"/>
      <c r="D118" s="159"/>
      <c r="E118" s="159"/>
    </row>
    <row r="119" s="20" customFormat="true" ht="20.85" hidden="true" customHeight="false" outlineLevel="0" collapsed="false">
      <c r="C119" s="160" t="s">
        <v>188</v>
      </c>
      <c r="D119" s="161" t="s">
        <v>182</v>
      </c>
      <c r="E119" s="159"/>
    </row>
    <row r="120" s="20" customFormat="true" ht="12.8" hidden="true" customHeight="false" outlineLevel="0" collapsed="false">
      <c r="C120" s="154" t="n">
        <v>0</v>
      </c>
      <c r="D120" s="154" t="n">
        <v>0.0739</v>
      </c>
      <c r="E120" s="159"/>
    </row>
    <row r="121" s="20" customFormat="true" ht="12.8" hidden="true" customHeight="false" outlineLevel="0" collapsed="false">
      <c r="C121" s="154" t="n">
        <v>0.01</v>
      </c>
      <c r="D121" s="154" t="n">
        <v>0.0739</v>
      </c>
      <c r="E121" s="159"/>
    </row>
    <row r="122" s="20" customFormat="true" ht="12.8" hidden="true" customHeight="false" outlineLevel="0" collapsed="false">
      <c r="C122" s="154" t="n">
        <v>0.02</v>
      </c>
      <c r="D122" s="154" t="n">
        <v>0.076</v>
      </c>
      <c r="E122" s="159"/>
    </row>
    <row r="123" s="20" customFormat="true" ht="12.8" hidden="true" customHeight="false" outlineLevel="0" collapsed="false">
      <c r="C123" s="154" t="n">
        <v>0.03</v>
      </c>
      <c r="D123" s="154" t="n">
        <v>0.0782</v>
      </c>
      <c r="E123" s="159"/>
    </row>
    <row r="124" s="20" customFormat="true" ht="12.8" hidden="true" customHeight="false" outlineLevel="0" collapsed="false">
      <c r="C124" s="154" t="n">
        <v>0.04</v>
      </c>
      <c r="D124" s="154" t="n">
        <v>0.0782</v>
      </c>
      <c r="E124" s="159"/>
    </row>
    <row r="125" s="20" customFormat="true" ht="12.8" hidden="true" customHeight="false" outlineLevel="0" collapsed="false">
      <c r="C125" s="154" t="n">
        <v>0.05</v>
      </c>
      <c r="D125" s="154" t="n">
        <v>0.0782</v>
      </c>
      <c r="E125" s="159"/>
    </row>
    <row r="126" s="20" customFormat="true" ht="12.8" hidden="true" customHeight="false" outlineLevel="0" collapsed="false">
      <c r="C126" s="154" t="n">
        <v>0.06</v>
      </c>
      <c r="D126" s="154" t="n">
        <v>0.0782</v>
      </c>
      <c r="E126" s="159"/>
    </row>
    <row r="127" s="20" customFormat="true" ht="12.8" hidden="true" customHeight="false" outlineLevel="0" collapsed="false">
      <c r="C127" s="154" t="n">
        <v>0.07</v>
      </c>
      <c r="D127" s="154" t="n">
        <v>0.0782</v>
      </c>
      <c r="E127" s="159"/>
    </row>
    <row r="128" s="20" customFormat="true" ht="12.8" hidden="true" customHeight="false" outlineLevel="0" collapsed="false">
      <c r="C128" s="154" t="n">
        <v>0.08</v>
      </c>
      <c r="D128" s="154" t="n">
        <v>0.0782</v>
      </c>
      <c r="E128" s="159"/>
    </row>
    <row r="129" s="20" customFormat="true" ht="12.8" hidden="true" customHeight="false" outlineLevel="0" collapsed="false">
      <c r="C129" s="154" t="n">
        <v>0.09</v>
      </c>
      <c r="D129" s="154" t="n">
        <v>0.0782</v>
      </c>
      <c r="E129" s="159"/>
    </row>
    <row r="130" s="20" customFormat="true" ht="12.75" hidden="false" customHeight="false" outlineLevel="0" collapsed="false">
      <c r="C130" s="159"/>
      <c r="D130" s="159"/>
      <c r="E130" s="159"/>
    </row>
    <row r="131" s="20" customFormat="true" ht="12.75" hidden="false" customHeight="false" outlineLevel="0" collapsed="false">
      <c r="C131" s="159"/>
      <c r="D131" s="159"/>
      <c r="E131" s="159"/>
    </row>
    <row r="132" s="20" customFormat="true" ht="12.75" hidden="false" customHeight="false" outlineLevel="0" collapsed="false">
      <c r="C132" s="159"/>
      <c r="D132" s="159"/>
      <c r="E132" s="159"/>
    </row>
    <row r="133" s="20" customFormat="true" ht="12.75" hidden="false" customHeight="false" outlineLevel="0" collapsed="false">
      <c r="C133" s="159"/>
      <c r="D133" s="159"/>
      <c r="E133" s="159"/>
    </row>
    <row r="134" s="20" customFormat="true" ht="12.75" hidden="false" customHeight="false" outlineLevel="0" collapsed="false">
      <c r="C134" s="159"/>
      <c r="D134" s="159"/>
      <c r="E134" s="159"/>
    </row>
    <row r="135" s="20" customFormat="true" ht="12.75" hidden="false" customHeight="false" outlineLevel="0" collapsed="false">
      <c r="C135" s="159"/>
      <c r="D135" s="159"/>
      <c r="E135" s="159"/>
    </row>
    <row r="136" s="20" customFormat="true" ht="12.75" hidden="false" customHeight="false" outlineLevel="0" collapsed="false">
      <c r="C136" s="159"/>
      <c r="D136" s="159"/>
      <c r="E136" s="159"/>
    </row>
    <row r="137" s="20" customFormat="true" ht="12.75" hidden="false" customHeight="false" outlineLevel="0" collapsed="false">
      <c r="C137" s="159"/>
      <c r="D137" s="159"/>
      <c r="E137" s="159"/>
    </row>
    <row r="138" s="20" customFormat="true" ht="12.75" hidden="false" customHeight="false" outlineLevel="0" collapsed="false">
      <c r="C138" s="159"/>
      <c r="D138" s="159"/>
      <c r="E138" s="159"/>
    </row>
    <row r="139" s="20" customFormat="true" ht="12.75" hidden="false" customHeight="false" outlineLevel="0" collapsed="false">
      <c r="C139" s="159"/>
      <c r="D139" s="159"/>
      <c r="E139" s="159"/>
    </row>
    <row r="140" s="20" customFormat="true" ht="12.75" hidden="false" customHeight="false" outlineLevel="0" collapsed="false">
      <c r="C140" s="159"/>
      <c r="D140" s="159"/>
      <c r="E140" s="159"/>
    </row>
    <row r="141" s="20" customFormat="true" ht="12.75" hidden="false" customHeight="false" outlineLevel="0" collapsed="false">
      <c r="C141" s="159"/>
      <c r="D141" s="159"/>
      <c r="E141" s="159"/>
    </row>
    <row r="142" s="20" customFormat="true" ht="12.75" hidden="false" customHeight="false" outlineLevel="0" collapsed="false">
      <c r="C142" s="159"/>
      <c r="D142" s="159"/>
      <c r="E142" s="159"/>
    </row>
    <row r="143" s="20" customFormat="true" ht="12.75" hidden="false" customHeight="false" outlineLevel="0" collapsed="false">
      <c r="C143" s="159"/>
      <c r="D143" s="159"/>
      <c r="E143" s="159"/>
    </row>
    <row r="144" s="20" customFormat="true" ht="12.75" hidden="false" customHeight="false" outlineLevel="0" collapsed="false">
      <c r="C144" s="159"/>
      <c r="D144" s="159"/>
      <c r="E144" s="159"/>
    </row>
    <row r="145" s="20" customFormat="true" ht="12.75" hidden="false" customHeight="false" outlineLevel="0" collapsed="false">
      <c r="C145" s="159"/>
      <c r="D145" s="159"/>
      <c r="E145" s="159"/>
    </row>
    <row r="146" s="20" customFormat="true" ht="12.75" hidden="false" customHeight="false" outlineLevel="0" collapsed="false">
      <c r="C146" s="159"/>
      <c r="D146" s="159"/>
      <c r="E146" s="159"/>
    </row>
    <row r="147" s="20" customFormat="true" ht="12.75" hidden="false" customHeight="false" outlineLevel="0" collapsed="false">
      <c r="C147" s="159"/>
      <c r="D147" s="159"/>
      <c r="E147" s="159"/>
    </row>
    <row r="148" s="20" customFormat="true" ht="12.75" hidden="false" customHeight="false" outlineLevel="0" collapsed="false">
      <c r="C148" s="159"/>
      <c r="D148" s="159"/>
      <c r="E148" s="159"/>
    </row>
    <row r="149" s="20" customFormat="true" ht="12.75" hidden="false" customHeight="false" outlineLevel="0" collapsed="false">
      <c r="C149" s="159"/>
      <c r="D149" s="159"/>
      <c r="E149" s="159"/>
    </row>
    <row r="150" s="20" customFormat="true" ht="12.75" hidden="false" customHeight="false" outlineLevel="0" collapsed="false">
      <c r="C150" s="159"/>
      <c r="D150" s="159"/>
      <c r="E150" s="159"/>
    </row>
    <row r="151" s="20" customFormat="true" ht="12.75" hidden="false" customHeight="false" outlineLevel="0" collapsed="false">
      <c r="C151" s="159"/>
      <c r="D151" s="159"/>
      <c r="E151" s="159"/>
    </row>
    <row r="152" s="20" customFormat="true" ht="12.75" hidden="false" customHeight="false" outlineLevel="0" collapsed="false">
      <c r="C152" s="159"/>
      <c r="D152" s="159"/>
      <c r="E152" s="159"/>
    </row>
    <row r="153" s="20" customFormat="true" ht="12.75" hidden="false" customHeight="false" outlineLevel="0" collapsed="false">
      <c r="C153" s="159"/>
      <c r="D153" s="159"/>
      <c r="E153" s="159"/>
    </row>
    <row r="154" s="20" customFormat="true" ht="12.75" hidden="false" customHeight="false" outlineLevel="0" collapsed="false">
      <c r="C154" s="159"/>
      <c r="D154" s="159"/>
      <c r="E154" s="159"/>
    </row>
    <row r="155" s="20" customFormat="true" ht="12.75" hidden="false" customHeight="false" outlineLevel="0" collapsed="false">
      <c r="C155" s="159"/>
      <c r="D155" s="159"/>
      <c r="E155" s="159"/>
    </row>
    <row r="156" s="20" customFormat="true" ht="12.75" hidden="false" customHeight="false" outlineLevel="0" collapsed="false">
      <c r="C156" s="159"/>
      <c r="D156" s="159"/>
      <c r="E156" s="159"/>
    </row>
    <row r="157" s="20" customFormat="true" ht="12.75" hidden="false" customHeight="false" outlineLevel="0" collapsed="false">
      <c r="C157" s="159"/>
      <c r="D157" s="159"/>
      <c r="E157" s="159"/>
    </row>
    <row r="158" s="20" customFormat="true" ht="12.75" hidden="false" customHeight="false" outlineLevel="0" collapsed="false">
      <c r="C158" s="159"/>
      <c r="D158" s="159"/>
      <c r="E158" s="159"/>
    </row>
    <row r="159" s="20" customFormat="true" ht="12.75" hidden="false" customHeight="false" outlineLevel="0" collapsed="false">
      <c r="C159" s="159"/>
      <c r="D159" s="159"/>
      <c r="E159" s="159"/>
    </row>
    <row r="160" s="20" customFormat="true" ht="12.75" hidden="false" customHeight="false" outlineLevel="0" collapsed="false">
      <c r="C160" s="159"/>
      <c r="D160" s="159"/>
      <c r="E160" s="159"/>
    </row>
    <row r="161" s="20" customFormat="true" ht="12.75" hidden="false" customHeight="false" outlineLevel="0" collapsed="false">
      <c r="C161" s="159"/>
      <c r="D161" s="159"/>
      <c r="E161" s="159"/>
    </row>
    <row r="162" s="20" customFormat="true" ht="12.75" hidden="false" customHeight="false" outlineLevel="0" collapsed="false">
      <c r="C162" s="159"/>
      <c r="D162" s="159"/>
      <c r="E162" s="159"/>
    </row>
    <row r="163" s="20" customFormat="true" ht="12.75" hidden="false" customHeight="false" outlineLevel="0" collapsed="false">
      <c r="C163" s="159"/>
      <c r="D163" s="159"/>
      <c r="E163" s="159"/>
    </row>
    <row r="164" s="20" customFormat="true" ht="12.75" hidden="false" customHeight="false" outlineLevel="0" collapsed="false">
      <c r="C164" s="159"/>
      <c r="D164" s="159"/>
      <c r="E164" s="159"/>
    </row>
    <row r="165" s="20" customFormat="true" ht="12.75" hidden="false" customHeight="false" outlineLevel="0" collapsed="false">
      <c r="C165" s="159"/>
      <c r="D165" s="159"/>
      <c r="E165" s="159"/>
    </row>
    <row r="166" s="20" customFormat="true" ht="12.75" hidden="false" customHeight="false" outlineLevel="0" collapsed="false">
      <c r="C166" s="159"/>
      <c r="D166" s="159"/>
      <c r="E166" s="159"/>
    </row>
    <row r="167" s="20" customFormat="true" ht="12.75" hidden="false" customHeight="false" outlineLevel="0" collapsed="false">
      <c r="C167" s="159"/>
      <c r="D167" s="159"/>
      <c r="E167" s="159"/>
    </row>
    <row r="168" s="20" customFormat="true" ht="12.75" hidden="false" customHeight="false" outlineLevel="0" collapsed="false">
      <c r="C168" s="159"/>
      <c r="D168" s="159"/>
      <c r="E168" s="159"/>
    </row>
    <row r="169" s="20" customFormat="true" ht="12.75" hidden="false" customHeight="false" outlineLevel="0" collapsed="false">
      <c r="C169" s="159"/>
      <c r="D169" s="159"/>
      <c r="E169" s="159"/>
    </row>
    <row r="170" s="20" customFormat="true" ht="12.75" hidden="false" customHeight="false" outlineLevel="0" collapsed="false">
      <c r="C170" s="159"/>
      <c r="D170" s="159"/>
      <c r="E170" s="159"/>
    </row>
    <row r="171" s="20" customFormat="true" ht="12.75" hidden="false" customHeight="false" outlineLevel="0" collapsed="false">
      <c r="C171" s="159"/>
      <c r="D171" s="159"/>
      <c r="E171" s="159"/>
    </row>
    <row r="172" s="20" customFormat="true" ht="12.75" hidden="false" customHeight="false" outlineLevel="0" collapsed="false">
      <c r="C172" s="159"/>
      <c r="D172" s="159"/>
      <c r="E172" s="159"/>
    </row>
    <row r="173" s="20" customFormat="true" ht="12.75" hidden="false" customHeight="false" outlineLevel="0" collapsed="false">
      <c r="C173" s="159"/>
      <c r="D173" s="159"/>
      <c r="E173" s="159"/>
    </row>
    <row r="174" s="20" customFormat="true" ht="12.75" hidden="false" customHeight="false" outlineLevel="0" collapsed="false">
      <c r="C174" s="159"/>
      <c r="D174" s="159"/>
      <c r="E174" s="159"/>
    </row>
    <row r="175" s="20" customFormat="true" ht="12.75" hidden="false" customHeight="false" outlineLevel="0" collapsed="false">
      <c r="C175" s="159"/>
      <c r="D175" s="159"/>
      <c r="E175" s="159"/>
    </row>
    <row r="176" s="20" customFormat="true" ht="12.75" hidden="false" customHeight="false" outlineLevel="0" collapsed="false">
      <c r="C176" s="159"/>
      <c r="D176" s="159"/>
      <c r="E176" s="159"/>
    </row>
    <row r="177" s="20" customFormat="true" ht="12.75" hidden="false" customHeight="false" outlineLevel="0" collapsed="false">
      <c r="C177" s="159"/>
      <c r="D177" s="159"/>
      <c r="E177" s="159"/>
    </row>
    <row r="178" s="20" customFormat="true" ht="12.75" hidden="false" customHeight="false" outlineLevel="0" collapsed="false">
      <c r="C178" s="159"/>
      <c r="D178" s="159"/>
      <c r="E178" s="159"/>
    </row>
    <row r="179" s="20" customFormat="true" ht="12.75" hidden="false" customHeight="false" outlineLevel="0" collapsed="false">
      <c r="C179" s="159"/>
      <c r="D179" s="159"/>
      <c r="E179" s="159"/>
    </row>
    <row r="180" s="20" customFormat="true" ht="12.75" hidden="false" customHeight="false" outlineLevel="0" collapsed="false">
      <c r="C180" s="159"/>
      <c r="D180" s="159"/>
      <c r="E180" s="159"/>
    </row>
    <row r="181" s="20" customFormat="true" ht="12.75" hidden="false" customHeight="false" outlineLevel="0" collapsed="false">
      <c r="C181" s="159"/>
      <c r="D181" s="159"/>
      <c r="E181" s="159"/>
    </row>
    <row r="182" s="20" customFormat="true" ht="12.75" hidden="false" customHeight="false" outlineLevel="0" collapsed="false">
      <c r="C182" s="159"/>
      <c r="D182" s="159"/>
      <c r="E182" s="159"/>
    </row>
    <row r="183" s="20" customFormat="true" ht="12.75" hidden="false" customHeight="false" outlineLevel="0" collapsed="false">
      <c r="C183" s="159"/>
      <c r="D183" s="159"/>
      <c r="E183" s="159"/>
    </row>
    <row r="184" s="20" customFormat="true" ht="12.75" hidden="false" customHeight="false" outlineLevel="0" collapsed="false">
      <c r="C184" s="159"/>
      <c r="D184" s="159"/>
      <c r="E184" s="159"/>
    </row>
    <row r="185" s="20" customFormat="true" ht="12.75" hidden="false" customHeight="false" outlineLevel="0" collapsed="false">
      <c r="C185" s="159"/>
      <c r="D185" s="159"/>
      <c r="E185" s="159"/>
    </row>
    <row r="186" s="20" customFormat="true" ht="12.75" hidden="false" customHeight="false" outlineLevel="0" collapsed="false">
      <c r="C186" s="159"/>
      <c r="D186" s="159"/>
      <c r="E186" s="159"/>
    </row>
    <row r="187" s="20" customFormat="true" ht="12.75" hidden="false" customHeight="false" outlineLevel="0" collapsed="false">
      <c r="C187" s="159"/>
      <c r="D187" s="159"/>
      <c r="E187" s="159"/>
    </row>
    <row r="188" s="20" customFormat="true" ht="12.75" hidden="false" customHeight="false" outlineLevel="0" collapsed="false">
      <c r="C188" s="159"/>
      <c r="D188" s="159"/>
      <c r="E188" s="159"/>
    </row>
    <row r="189" s="20" customFormat="true" ht="12.75" hidden="false" customHeight="false" outlineLevel="0" collapsed="false">
      <c r="C189" s="159"/>
      <c r="D189" s="159"/>
      <c r="E189" s="159"/>
    </row>
    <row r="190" s="20" customFormat="true" ht="12.75" hidden="false" customHeight="false" outlineLevel="0" collapsed="false">
      <c r="C190" s="159"/>
      <c r="D190" s="159"/>
      <c r="E190" s="159"/>
    </row>
    <row r="191" s="20" customFormat="true" ht="12.75" hidden="false" customHeight="false" outlineLevel="0" collapsed="false">
      <c r="C191" s="159"/>
      <c r="D191" s="159"/>
      <c r="E191" s="159"/>
    </row>
    <row r="192" s="20" customFormat="true" ht="12.75" hidden="false" customHeight="false" outlineLevel="0" collapsed="false">
      <c r="C192" s="159"/>
      <c r="D192" s="159"/>
      <c r="E192" s="159"/>
    </row>
    <row r="193" s="20" customFormat="true" ht="12.75" hidden="false" customHeight="false" outlineLevel="0" collapsed="false">
      <c r="C193" s="159"/>
      <c r="D193" s="159"/>
      <c r="E193" s="159"/>
    </row>
    <row r="194" s="20" customFormat="true" ht="12.75" hidden="false" customHeight="false" outlineLevel="0" collapsed="false">
      <c r="C194" s="159"/>
      <c r="D194" s="159"/>
      <c r="E194" s="159"/>
    </row>
    <row r="195" s="20" customFormat="true" ht="12.75" hidden="false" customHeight="false" outlineLevel="0" collapsed="false">
      <c r="C195" s="159"/>
      <c r="D195" s="159"/>
      <c r="E195" s="159"/>
    </row>
    <row r="196" s="20" customFormat="true" ht="12.75" hidden="false" customHeight="false" outlineLevel="0" collapsed="false">
      <c r="C196" s="159"/>
      <c r="D196" s="159"/>
      <c r="E196" s="159"/>
    </row>
    <row r="197" s="20" customFormat="true" ht="12.75" hidden="false" customHeight="false" outlineLevel="0" collapsed="false">
      <c r="C197" s="159"/>
      <c r="D197" s="159"/>
      <c r="E197" s="159"/>
    </row>
    <row r="198" s="20" customFormat="true" ht="12.75" hidden="false" customHeight="false" outlineLevel="0" collapsed="false">
      <c r="C198" s="159"/>
      <c r="D198" s="159"/>
      <c r="E198" s="159"/>
    </row>
    <row r="199" s="20" customFormat="true" ht="12.75" hidden="false" customHeight="false" outlineLevel="0" collapsed="false">
      <c r="C199" s="159"/>
      <c r="D199" s="159"/>
      <c r="E199" s="159"/>
    </row>
    <row r="200" s="20" customFormat="true" ht="12.75" hidden="false" customHeight="false" outlineLevel="0" collapsed="false">
      <c r="C200" s="159"/>
      <c r="D200" s="159"/>
      <c r="E200" s="159"/>
    </row>
    <row r="201" s="20" customFormat="true" ht="12.75" hidden="false" customHeight="false" outlineLevel="0" collapsed="false">
      <c r="C201" s="159"/>
      <c r="D201" s="159"/>
      <c r="E201" s="159"/>
    </row>
    <row r="202" s="20" customFormat="true" ht="12.75" hidden="false" customHeight="false" outlineLevel="0" collapsed="false">
      <c r="C202" s="159"/>
      <c r="D202" s="159"/>
      <c r="E202" s="159"/>
    </row>
    <row r="203" s="20" customFormat="true" ht="12.75" hidden="false" customHeight="false" outlineLevel="0" collapsed="false">
      <c r="C203" s="159"/>
      <c r="D203" s="159"/>
      <c r="E203" s="159"/>
    </row>
    <row r="204" s="20" customFormat="true" ht="12.75" hidden="false" customHeight="false" outlineLevel="0" collapsed="false">
      <c r="C204" s="159"/>
      <c r="D204" s="159"/>
      <c r="E204" s="159"/>
    </row>
    <row r="205" s="20" customFormat="true" ht="12.75" hidden="false" customHeight="false" outlineLevel="0" collapsed="false">
      <c r="C205" s="159"/>
      <c r="D205" s="159"/>
      <c r="E205" s="159"/>
    </row>
    <row r="206" s="20" customFormat="true" ht="12.75" hidden="false" customHeight="false" outlineLevel="0" collapsed="false">
      <c r="C206" s="159"/>
      <c r="D206" s="159"/>
      <c r="E206" s="159"/>
    </row>
    <row r="207" s="20" customFormat="true" ht="12.75" hidden="false" customHeight="false" outlineLevel="0" collapsed="false">
      <c r="C207" s="159"/>
      <c r="D207" s="159"/>
      <c r="E207" s="159"/>
    </row>
    <row r="208" s="20" customFormat="true" ht="12.75" hidden="false" customHeight="false" outlineLevel="0" collapsed="false">
      <c r="C208" s="159"/>
      <c r="D208" s="159"/>
      <c r="E208" s="159"/>
    </row>
    <row r="209" s="20" customFormat="true" ht="12.75" hidden="false" customHeight="false" outlineLevel="0" collapsed="false">
      <c r="C209" s="159"/>
      <c r="D209" s="159"/>
      <c r="E209" s="159"/>
    </row>
    <row r="210" s="20" customFormat="true" ht="12.75" hidden="false" customHeight="false" outlineLevel="0" collapsed="false">
      <c r="C210" s="159"/>
      <c r="D210" s="159"/>
      <c r="E210" s="159"/>
    </row>
    <row r="211" s="20" customFormat="true" ht="12.75" hidden="false" customHeight="false" outlineLevel="0" collapsed="false">
      <c r="C211" s="159"/>
      <c r="D211" s="159"/>
      <c r="E211" s="159"/>
    </row>
    <row r="212" s="20" customFormat="true" ht="12.75" hidden="false" customHeight="false" outlineLevel="0" collapsed="false">
      <c r="C212" s="159"/>
      <c r="D212" s="159"/>
      <c r="E212" s="159"/>
    </row>
    <row r="213" s="20" customFormat="true" ht="12.75" hidden="false" customHeight="false" outlineLevel="0" collapsed="false">
      <c r="C213" s="159"/>
      <c r="D213" s="159"/>
      <c r="E213" s="159"/>
    </row>
    <row r="214" s="20" customFormat="true" ht="12.75" hidden="false" customHeight="false" outlineLevel="0" collapsed="false">
      <c r="C214" s="159"/>
      <c r="D214" s="159"/>
      <c r="E214" s="159"/>
    </row>
    <row r="215" s="20" customFormat="true" ht="12.75" hidden="false" customHeight="false" outlineLevel="0" collapsed="false">
      <c r="C215" s="159"/>
      <c r="D215" s="159"/>
      <c r="E215" s="159"/>
    </row>
    <row r="216" s="20" customFormat="true" ht="12.75" hidden="false" customHeight="false" outlineLevel="0" collapsed="false">
      <c r="C216" s="159"/>
      <c r="D216" s="159"/>
      <c r="E216" s="159"/>
    </row>
    <row r="217" s="20" customFormat="true" ht="12.75" hidden="false" customHeight="false" outlineLevel="0" collapsed="false">
      <c r="C217" s="159"/>
      <c r="D217" s="159"/>
      <c r="E217" s="159"/>
    </row>
    <row r="218" s="20" customFormat="true" ht="12.75" hidden="false" customHeight="false" outlineLevel="0" collapsed="false">
      <c r="C218" s="159"/>
      <c r="D218" s="159"/>
      <c r="E218" s="159"/>
    </row>
    <row r="219" s="20" customFormat="true" ht="12.75" hidden="false" customHeight="false" outlineLevel="0" collapsed="false">
      <c r="C219" s="159"/>
      <c r="D219" s="159"/>
      <c r="E219" s="159"/>
    </row>
    <row r="220" s="20" customFormat="true" ht="12.75" hidden="false" customHeight="false" outlineLevel="0" collapsed="false">
      <c r="C220" s="159"/>
      <c r="D220" s="159"/>
      <c r="E220" s="159"/>
    </row>
    <row r="221" s="20" customFormat="true" ht="12.75" hidden="false" customHeight="false" outlineLevel="0" collapsed="false">
      <c r="C221" s="159"/>
      <c r="D221" s="159"/>
      <c r="E221" s="159"/>
    </row>
    <row r="222" s="20" customFormat="true" ht="12.75" hidden="false" customHeight="false" outlineLevel="0" collapsed="false">
      <c r="C222" s="159"/>
      <c r="D222" s="159"/>
      <c r="E222" s="159"/>
    </row>
    <row r="223" s="20" customFormat="true" ht="12.75" hidden="false" customHeight="false" outlineLevel="0" collapsed="false">
      <c r="C223" s="159"/>
      <c r="D223" s="159"/>
      <c r="E223" s="159"/>
    </row>
    <row r="224" s="20" customFormat="true" ht="12.75" hidden="false" customHeight="false" outlineLevel="0" collapsed="false">
      <c r="C224" s="159"/>
      <c r="D224" s="159"/>
      <c r="E224" s="159"/>
    </row>
    <row r="225" s="20" customFormat="true" ht="12.75" hidden="false" customHeight="false" outlineLevel="0" collapsed="false">
      <c r="C225" s="159"/>
      <c r="D225" s="159"/>
      <c r="E225" s="159"/>
    </row>
    <row r="226" s="20" customFormat="true" ht="12.75" hidden="false" customHeight="false" outlineLevel="0" collapsed="false">
      <c r="C226" s="159"/>
      <c r="D226" s="159"/>
      <c r="E226" s="159"/>
    </row>
    <row r="227" s="20" customFormat="true" ht="12.75" hidden="false" customHeight="false" outlineLevel="0" collapsed="false">
      <c r="C227" s="159"/>
      <c r="D227" s="159"/>
      <c r="E227" s="159"/>
    </row>
    <row r="228" s="20" customFormat="true" ht="12.75" hidden="false" customHeight="false" outlineLevel="0" collapsed="false">
      <c r="C228" s="159"/>
      <c r="D228" s="159"/>
      <c r="E228" s="159"/>
    </row>
    <row r="229" s="20" customFormat="true" ht="12.75" hidden="false" customHeight="false" outlineLevel="0" collapsed="false">
      <c r="C229" s="159"/>
      <c r="D229" s="159"/>
      <c r="E229" s="159"/>
    </row>
    <row r="230" s="20" customFormat="true" ht="12.75" hidden="false" customHeight="false" outlineLevel="0" collapsed="false">
      <c r="C230" s="159"/>
      <c r="D230" s="159"/>
      <c r="E230" s="159"/>
    </row>
    <row r="231" s="20" customFormat="true" ht="12.75" hidden="false" customHeight="false" outlineLevel="0" collapsed="false">
      <c r="C231" s="159"/>
      <c r="D231" s="159"/>
      <c r="E231" s="159"/>
    </row>
    <row r="232" s="20" customFormat="true" ht="12.75" hidden="false" customHeight="false" outlineLevel="0" collapsed="false">
      <c r="C232" s="159"/>
      <c r="D232" s="159"/>
      <c r="E232" s="159"/>
    </row>
    <row r="233" s="20" customFormat="true" ht="12.75" hidden="false" customHeight="false" outlineLevel="0" collapsed="false">
      <c r="C233" s="159"/>
      <c r="D233" s="159"/>
      <c r="E233" s="159"/>
    </row>
    <row r="234" s="20" customFormat="true" ht="12.75" hidden="false" customHeight="false" outlineLevel="0" collapsed="false">
      <c r="C234" s="159"/>
      <c r="D234" s="159"/>
      <c r="E234" s="159"/>
    </row>
    <row r="235" s="20" customFormat="true" ht="12.75" hidden="false" customHeight="false" outlineLevel="0" collapsed="false">
      <c r="C235" s="159"/>
      <c r="D235" s="159"/>
      <c r="E235" s="159"/>
    </row>
    <row r="236" s="20" customFormat="true" ht="12.75" hidden="false" customHeight="false" outlineLevel="0" collapsed="false">
      <c r="C236" s="159"/>
      <c r="D236" s="159"/>
      <c r="E236" s="159"/>
    </row>
    <row r="237" s="20" customFormat="true" ht="12.75" hidden="false" customHeight="false" outlineLevel="0" collapsed="false">
      <c r="C237" s="159"/>
      <c r="D237" s="159"/>
      <c r="E237" s="159"/>
    </row>
    <row r="238" s="20" customFormat="true" ht="12.75" hidden="false" customHeight="false" outlineLevel="0" collapsed="false">
      <c r="C238" s="159"/>
      <c r="D238" s="159"/>
      <c r="E238" s="159"/>
    </row>
    <row r="239" s="20" customFormat="true" ht="12.75" hidden="false" customHeight="false" outlineLevel="0" collapsed="false">
      <c r="C239" s="159"/>
      <c r="D239" s="159"/>
      <c r="E239" s="159"/>
    </row>
    <row r="240" s="20" customFormat="true" ht="12.75" hidden="false" customHeight="false" outlineLevel="0" collapsed="false">
      <c r="C240" s="159"/>
      <c r="D240" s="159"/>
      <c r="E240" s="159"/>
    </row>
    <row r="241" s="20" customFormat="true" ht="12.75" hidden="false" customHeight="false" outlineLevel="0" collapsed="false">
      <c r="C241" s="159"/>
      <c r="D241" s="159"/>
      <c r="E241" s="159"/>
    </row>
    <row r="242" s="20" customFormat="true" ht="12.75" hidden="false" customHeight="false" outlineLevel="0" collapsed="false">
      <c r="C242" s="159"/>
      <c r="D242" s="159"/>
      <c r="E242" s="159"/>
    </row>
    <row r="243" s="20" customFormat="true" ht="12.75" hidden="false" customHeight="false" outlineLevel="0" collapsed="false">
      <c r="C243" s="159"/>
      <c r="D243" s="159"/>
      <c r="E243" s="159"/>
    </row>
    <row r="244" s="20" customFormat="true" ht="12.75" hidden="false" customHeight="false" outlineLevel="0" collapsed="false">
      <c r="C244" s="159"/>
      <c r="D244" s="159"/>
      <c r="E244" s="159"/>
    </row>
    <row r="245" s="20" customFormat="true" ht="12.75" hidden="false" customHeight="false" outlineLevel="0" collapsed="false">
      <c r="C245" s="159"/>
      <c r="D245" s="159"/>
      <c r="E245" s="159"/>
    </row>
    <row r="246" s="20" customFormat="true" ht="12.75" hidden="false" customHeight="false" outlineLevel="0" collapsed="false">
      <c r="C246" s="159"/>
      <c r="D246" s="159"/>
      <c r="E246" s="159"/>
    </row>
    <row r="247" s="20" customFormat="true" ht="12.75" hidden="false" customHeight="false" outlineLevel="0" collapsed="false">
      <c r="C247" s="159"/>
      <c r="D247" s="159"/>
      <c r="E247" s="159"/>
    </row>
    <row r="248" s="20" customFormat="true" ht="12.75" hidden="false" customHeight="false" outlineLevel="0" collapsed="false">
      <c r="C248" s="159"/>
      <c r="D248" s="159"/>
      <c r="E248" s="159"/>
    </row>
    <row r="249" s="20" customFormat="true" ht="12.75" hidden="false" customHeight="false" outlineLevel="0" collapsed="false">
      <c r="C249" s="159"/>
      <c r="D249" s="159"/>
      <c r="E249" s="159"/>
    </row>
    <row r="250" s="20" customFormat="true" ht="12.75" hidden="false" customHeight="false" outlineLevel="0" collapsed="false">
      <c r="C250" s="159"/>
      <c r="D250" s="159"/>
      <c r="E250" s="159"/>
    </row>
    <row r="251" s="20" customFormat="true" ht="12.75" hidden="false" customHeight="false" outlineLevel="0" collapsed="false">
      <c r="C251" s="159"/>
      <c r="D251" s="159"/>
      <c r="E251" s="159"/>
    </row>
    <row r="252" s="20" customFormat="true" ht="12.75" hidden="false" customHeight="false" outlineLevel="0" collapsed="false">
      <c r="C252" s="159"/>
      <c r="D252" s="159"/>
      <c r="E252" s="159"/>
    </row>
    <row r="253" s="20" customFormat="true" ht="12.75" hidden="false" customHeight="false" outlineLevel="0" collapsed="false">
      <c r="C253" s="159"/>
      <c r="D253" s="159"/>
      <c r="E253" s="159"/>
    </row>
    <row r="254" s="20" customFormat="true" ht="12.75" hidden="false" customHeight="false" outlineLevel="0" collapsed="false">
      <c r="C254" s="159"/>
      <c r="D254" s="159"/>
      <c r="E254" s="159"/>
    </row>
    <row r="255" s="20" customFormat="true" ht="12.75" hidden="false" customHeight="false" outlineLevel="0" collapsed="false">
      <c r="C255" s="159"/>
      <c r="D255" s="159"/>
      <c r="E255" s="159"/>
    </row>
    <row r="256" s="20" customFormat="true" ht="12.75" hidden="false" customHeight="false" outlineLevel="0" collapsed="false">
      <c r="C256" s="159"/>
      <c r="D256" s="159"/>
      <c r="E256" s="159"/>
    </row>
    <row r="257" s="20" customFormat="true" ht="12.75" hidden="false" customHeight="false" outlineLevel="0" collapsed="false">
      <c r="C257" s="159"/>
      <c r="D257" s="159"/>
      <c r="E257" s="159"/>
    </row>
    <row r="258" s="20" customFormat="true" ht="12.75" hidden="false" customHeight="false" outlineLevel="0" collapsed="false">
      <c r="C258" s="159"/>
      <c r="D258" s="159"/>
      <c r="E258" s="159"/>
    </row>
    <row r="259" s="20" customFormat="true" ht="12.75" hidden="false" customHeight="false" outlineLevel="0" collapsed="false">
      <c r="C259" s="159"/>
      <c r="D259" s="159"/>
      <c r="E259" s="159"/>
    </row>
    <row r="260" s="20" customFormat="true" ht="12.75" hidden="false" customHeight="false" outlineLevel="0" collapsed="false">
      <c r="C260" s="159"/>
      <c r="D260" s="159"/>
      <c r="E260" s="159"/>
    </row>
    <row r="261" s="20" customFormat="true" ht="12.75" hidden="false" customHeight="false" outlineLevel="0" collapsed="false">
      <c r="C261" s="159"/>
      <c r="D261" s="159"/>
      <c r="E261" s="159"/>
    </row>
    <row r="262" s="20" customFormat="true" ht="12.75" hidden="false" customHeight="false" outlineLevel="0" collapsed="false">
      <c r="C262" s="159"/>
      <c r="D262" s="159"/>
      <c r="E262" s="159"/>
    </row>
    <row r="263" s="20" customFormat="true" ht="12.75" hidden="false" customHeight="false" outlineLevel="0" collapsed="false">
      <c r="C263" s="159"/>
      <c r="D263" s="159"/>
      <c r="E263" s="159"/>
    </row>
    <row r="264" s="20" customFormat="true" ht="12.75" hidden="false" customHeight="false" outlineLevel="0" collapsed="false">
      <c r="C264" s="159"/>
      <c r="D264" s="159"/>
      <c r="E264" s="159"/>
    </row>
    <row r="265" s="20" customFormat="true" ht="12.75" hidden="false" customHeight="false" outlineLevel="0" collapsed="false">
      <c r="C265" s="159"/>
      <c r="D265" s="159"/>
      <c r="E265" s="159"/>
    </row>
    <row r="266" s="20" customFormat="true" ht="12.75" hidden="false" customHeight="false" outlineLevel="0" collapsed="false">
      <c r="C266" s="159"/>
      <c r="D266" s="159"/>
      <c r="E266" s="159"/>
    </row>
    <row r="267" s="20" customFormat="true" ht="12.75" hidden="false" customHeight="false" outlineLevel="0" collapsed="false">
      <c r="C267" s="159"/>
      <c r="D267" s="159"/>
      <c r="E267" s="159"/>
    </row>
    <row r="268" s="20" customFormat="true" ht="12.75" hidden="false" customHeight="false" outlineLevel="0" collapsed="false">
      <c r="C268" s="159"/>
      <c r="D268" s="159"/>
      <c r="E268" s="159"/>
    </row>
    <row r="269" s="20" customFormat="true" ht="12.75" hidden="false" customHeight="false" outlineLevel="0" collapsed="false">
      <c r="C269" s="159"/>
      <c r="D269" s="159"/>
      <c r="E269" s="159"/>
    </row>
    <row r="270" s="20" customFormat="true" ht="12.75" hidden="false" customHeight="false" outlineLevel="0" collapsed="false">
      <c r="C270" s="159"/>
      <c r="D270" s="159"/>
      <c r="E270" s="159"/>
    </row>
    <row r="271" s="20" customFormat="true" ht="12.75" hidden="false" customHeight="false" outlineLevel="0" collapsed="false">
      <c r="C271" s="159"/>
      <c r="D271" s="159"/>
      <c r="E271" s="159"/>
    </row>
    <row r="272" s="20" customFormat="true" ht="12.75" hidden="false" customHeight="false" outlineLevel="0" collapsed="false">
      <c r="C272" s="159"/>
      <c r="D272" s="159"/>
      <c r="E272" s="159"/>
    </row>
    <row r="273" s="20" customFormat="true" ht="12.75" hidden="false" customHeight="false" outlineLevel="0" collapsed="false">
      <c r="C273" s="159"/>
      <c r="D273" s="159"/>
      <c r="E273" s="159"/>
    </row>
    <row r="274" s="20" customFormat="true" ht="12.75" hidden="false" customHeight="false" outlineLevel="0" collapsed="false">
      <c r="C274" s="159"/>
      <c r="D274" s="159"/>
      <c r="E274" s="159"/>
    </row>
    <row r="275" s="20" customFormat="true" ht="12.75" hidden="false" customHeight="false" outlineLevel="0" collapsed="false">
      <c r="C275" s="159"/>
      <c r="D275" s="159"/>
      <c r="E275" s="159"/>
    </row>
    <row r="276" s="20" customFormat="true" ht="12.75" hidden="false" customHeight="false" outlineLevel="0" collapsed="false">
      <c r="C276" s="159"/>
      <c r="D276" s="159"/>
      <c r="E276" s="159"/>
    </row>
    <row r="277" s="20" customFormat="true" ht="12.75" hidden="false" customHeight="false" outlineLevel="0" collapsed="false">
      <c r="C277" s="159"/>
      <c r="D277" s="159"/>
      <c r="E277" s="159"/>
    </row>
    <row r="278" s="20" customFormat="true" ht="12.75" hidden="false" customHeight="false" outlineLevel="0" collapsed="false">
      <c r="C278" s="159"/>
      <c r="D278" s="159"/>
      <c r="E278" s="159"/>
    </row>
    <row r="279" s="20" customFormat="true" ht="12.75" hidden="false" customHeight="false" outlineLevel="0" collapsed="false">
      <c r="C279" s="159"/>
      <c r="D279" s="159"/>
      <c r="E279" s="159"/>
    </row>
    <row r="280" s="20" customFormat="true" ht="12.75" hidden="false" customHeight="false" outlineLevel="0" collapsed="false">
      <c r="C280" s="159"/>
      <c r="D280" s="159"/>
      <c r="E280" s="159"/>
    </row>
    <row r="281" s="20" customFormat="true" ht="12.75" hidden="false" customHeight="false" outlineLevel="0" collapsed="false">
      <c r="C281" s="159"/>
      <c r="D281" s="159"/>
      <c r="E281" s="159"/>
    </row>
    <row r="282" s="20" customFormat="true" ht="12.75" hidden="false" customHeight="false" outlineLevel="0" collapsed="false">
      <c r="C282" s="159"/>
      <c r="D282" s="159"/>
      <c r="E282" s="159"/>
    </row>
    <row r="283" s="20" customFormat="true" ht="12.75" hidden="false" customHeight="false" outlineLevel="0" collapsed="false">
      <c r="C283" s="159"/>
      <c r="D283" s="159"/>
      <c r="E283" s="159"/>
    </row>
    <row r="284" s="20" customFormat="true" ht="12.75" hidden="false" customHeight="false" outlineLevel="0" collapsed="false">
      <c r="C284" s="159"/>
      <c r="D284" s="159"/>
      <c r="E284" s="159"/>
    </row>
    <row r="285" s="20" customFormat="true" ht="12.75" hidden="false" customHeight="false" outlineLevel="0" collapsed="false">
      <c r="C285" s="159"/>
      <c r="D285" s="159"/>
      <c r="E285" s="159"/>
    </row>
    <row r="286" s="20" customFormat="true" ht="12.75" hidden="false" customHeight="false" outlineLevel="0" collapsed="false">
      <c r="C286" s="159"/>
      <c r="D286" s="159"/>
      <c r="E286" s="159"/>
    </row>
    <row r="287" s="20" customFormat="true" ht="12.75" hidden="false" customHeight="false" outlineLevel="0" collapsed="false">
      <c r="C287" s="159"/>
      <c r="D287" s="159"/>
      <c r="E287" s="159"/>
    </row>
    <row r="288" s="20" customFormat="true" ht="12.75" hidden="false" customHeight="false" outlineLevel="0" collapsed="false">
      <c r="C288" s="159"/>
      <c r="D288" s="159"/>
      <c r="E288" s="159"/>
    </row>
    <row r="289" s="20" customFormat="true" ht="12.75" hidden="false" customHeight="false" outlineLevel="0" collapsed="false">
      <c r="C289" s="159"/>
      <c r="D289" s="159"/>
      <c r="E289" s="159"/>
    </row>
    <row r="290" s="20" customFormat="true" ht="12.75" hidden="false" customHeight="false" outlineLevel="0" collapsed="false">
      <c r="C290" s="159"/>
      <c r="D290" s="159"/>
      <c r="E290" s="159"/>
    </row>
    <row r="291" s="20" customFormat="true" ht="12.75" hidden="false" customHeight="false" outlineLevel="0" collapsed="false">
      <c r="C291" s="159"/>
      <c r="D291" s="159"/>
      <c r="E291" s="159"/>
    </row>
    <row r="292" s="20" customFormat="true" ht="12.75" hidden="false" customHeight="false" outlineLevel="0" collapsed="false">
      <c r="C292" s="159"/>
      <c r="D292" s="159"/>
      <c r="E292" s="159"/>
    </row>
    <row r="293" s="20" customFormat="true" ht="12.75" hidden="false" customHeight="false" outlineLevel="0" collapsed="false">
      <c r="C293" s="159"/>
      <c r="D293" s="159"/>
      <c r="E293" s="159"/>
    </row>
    <row r="294" s="20" customFormat="true" ht="12.75" hidden="false" customHeight="false" outlineLevel="0" collapsed="false">
      <c r="C294" s="159"/>
      <c r="D294" s="159"/>
      <c r="E294" s="159"/>
    </row>
    <row r="295" s="20" customFormat="true" ht="12.75" hidden="false" customHeight="false" outlineLevel="0" collapsed="false">
      <c r="C295" s="159"/>
      <c r="D295" s="159"/>
      <c r="E295" s="159"/>
    </row>
    <row r="296" s="20" customFormat="true" ht="12.75" hidden="false" customHeight="false" outlineLevel="0" collapsed="false">
      <c r="C296" s="159"/>
      <c r="D296" s="159"/>
      <c r="E296" s="159"/>
    </row>
    <row r="297" s="20" customFormat="true" ht="12.75" hidden="false" customHeight="false" outlineLevel="0" collapsed="false">
      <c r="C297" s="159"/>
      <c r="D297" s="159"/>
      <c r="E297" s="159"/>
    </row>
    <row r="298" s="20" customFormat="true" ht="12.75" hidden="false" customHeight="false" outlineLevel="0" collapsed="false">
      <c r="C298" s="159"/>
      <c r="D298" s="159"/>
      <c r="E298" s="159"/>
    </row>
    <row r="299" s="20" customFormat="true" ht="12.75" hidden="false" customHeight="false" outlineLevel="0" collapsed="false">
      <c r="C299" s="159"/>
      <c r="D299" s="159"/>
      <c r="E299" s="159"/>
    </row>
    <row r="300" s="20" customFormat="true" ht="12.75" hidden="false" customHeight="false" outlineLevel="0" collapsed="false">
      <c r="C300" s="159"/>
      <c r="D300" s="159"/>
      <c r="E300" s="159"/>
    </row>
    <row r="301" s="20" customFormat="true" ht="12.75" hidden="false" customHeight="false" outlineLevel="0" collapsed="false">
      <c r="C301" s="159"/>
      <c r="D301" s="159"/>
      <c r="E301" s="159"/>
    </row>
    <row r="302" s="20" customFormat="true" ht="12.75" hidden="false" customHeight="false" outlineLevel="0" collapsed="false">
      <c r="C302" s="159"/>
      <c r="D302" s="159"/>
      <c r="E302" s="159"/>
    </row>
    <row r="303" s="20" customFormat="true" ht="12.75" hidden="false" customHeight="false" outlineLevel="0" collapsed="false">
      <c r="C303" s="159"/>
      <c r="D303" s="159"/>
      <c r="E303" s="159"/>
    </row>
    <row r="304" s="20" customFormat="true" ht="12.75" hidden="false" customHeight="false" outlineLevel="0" collapsed="false">
      <c r="C304" s="159"/>
      <c r="D304" s="159"/>
      <c r="E304" s="159"/>
    </row>
    <row r="305" s="20" customFormat="true" ht="12.75" hidden="false" customHeight="false" outlineLevel="0" collapsed="false">
      <c r="C305" s="159"/>
      <c r="D305" s="159"/>
      <c r="E305" s="159"/>
    </row>
    <row r="306" s="20" customFormat="true" ht="12.75" hidden="false" customHeight="false" outlineLevel="0" collapsed="false">
      <c r="C306" s="159"/>
      <c r="D306" s="159"/>
      <c r="E306" s="159"/>
    </row>
    <row r="307" s="20" customFormat="true" ht="12.75" hidden="false" customHeight="false" outlineLevel="0" collapsed="false">
      <c r="C307" s="159"/>
      <c r="D307" s="159"/>
      <c r="E307" s="159"/>
    </row>
    <row r="308" s="20" customFormat="true" ht="12.75" hidden="false" customHeight="false" outlineLevel="0" collapsed="false">
      <c r="C308" s="159"/>
      <c r="D308" s="159"/>
      <c r="E308" s="159"/>
    </row>
    <row r="309" s="20" customFormat="true" ht="12.75" hidden="false" customHeight="false" outlineLevel="0" collapsed="false">
      <c r="C309" s="159"/>
      <c r="D309" s="159"/>
      <c r="E309" s="159"/>
    </row>
    <row r="310" s="20" customFormat="true" ht="12.75" hidden="false" customHeight="false" outlineLevel="0" collapsed="false">
      <c r="C310" s="159"/>
      <c r="D310" s="159"/>
      <c r="E310" s="159"/>
    </row>
    <row r="311" s="20" customFormat="true" ht="12.75" hidden="false" customHeight="false" outlineLevel="0" collapsed="false">
      <c r="C311" s="159"/>
      <c r="D311" s="159"/>
      <c r="E311" s="159"/>
    </row>
    <row r="312" s="20" customFormat="true" ht="12.75" hidden="false" customHeight="false" outlineLevel="0" collapsed="false">
      <c r="C312" s="159"/>
      <c r="D312" s="159"/>
      <c r="E312" s="159"/>
    </row>
    <row r="313" s="20" customFormat="true" ht="12.75" hidden="false" customHeight="false" outlineLevel="0" collapsed="false">
      <c r="C313" s="159"/>
      <c r="D313" s="159"/>
      <c r="E313" s="159"/>
    </row>
    <row r="314" s="20" customFormat="true" ht="12.75" hidden="false" customHeight="false" outlineLevel="0" collapsed="false">
      <c r="C314" s="159"/>
      <c r="D314" s="159"/>
      <c r="E314" s="159"/>
    </row>
    <row r="315" s="20" customFormat="true" ht="12.75" hidden="false" customHeight="false" outlineLevel="0" collapsed="false">
      <c r="C315" s="159"/>
      <c r="D315" s="159"/>
      <c r="E315" s="159"/>
    </row>
    <row r="316" s="20" customFormat="true" ht="12.75" hidden="false" customHeight="false" outlineLevel="0" collapsed="false">
      <c r="C316" s="159"/>
      <c r="D316" s="159"/>
      <c r="E316" s="159"/>
    </row>
    <row r="317" s="20" customFormat="true" ht="12.75" hidden="false" customHeight="false" outlineLevel="0" collapsed="false">
      <c r="C317" s="159"/>
      <c r="D317" s="159"/>
      <c r="E317" s="159"/>
    </row>
    <row r="318" s="20" customFormat="true" ht="12.75" hidden="false" customHeight="false" outlineLevel="0" collapsed="false">
      <c r="C318" s="159"/>
      <c r="D318" s="159"/>
      <c r="E318" s="159"/>
    </row>
    <row r="319" s="20" customFormat="true" ht="12.75" hidden="false" customHeight="false" outlineLevel="0" collapsed="false">
      <c r="C319" s="159"/>
      <c r="D319" s="159"/>
      <c r="E319" s="159"/>
    </row>
    <row r="320" s="20" customFormat="true" ht="12.75" hidden="false" customHeight="false" outlineLevel="0" collapsed="false">
      <c r="C320" s="159"/>
      <c r="D320" s="159"/>
      <c r="E320" s="159"/>
    </row>
    <row r="321" s="20" customFormat="true" ht="12.75" hidden="false" customHeight="false" outlineLevel="0" collapsed="false">
      <c r="C321" s="159"/>
      <c r="D321" s="159"/>
      <c r="E321" s="159"/>
    </row>
    <row r="322" s="20" customFormat="true" ht="12.75" hidden="false" customHeight="false" outlineLevel="0" collapsed="false">
      <c r="C322" s="159"/>
      <c r="D322" s="159"/>
      <c r="E322" s="159"/>
    </row>
    <row r="323" s="20" customFormat="true" ht="12.75" hidden="false" customHeight="false" outlineLevel="0" collapsed="false">
      <c r="C323" s="159"/>
      <c r="D323" s="159"/>
      <c r="E323" s="159"/>
    </row>
    <row r="324" s="20" customFormat="true" ht="12.75" hidden="false" customHeight="false" outlineLevel="0" collapsed="false">
      <c r="C324" s="159"/>
      <c r="D324" s="159"/>
      <c r="E324" s="159"/>
    </row>
    <row r="325" s="20" customFormat="true" ht="12.75" hidden="false" customHeight="false" outlineLevel="0" collapsed="false">
      <c r="C325" s="159"/>
      <c r="D325" s="159"/>
      <c r="E325" s="159"/>
    </row>
    <row r="326" s="20" customFormat="true" ht="12.75" hidden="false" customHeight="false" outlineLevel="0" collapsed="false">
      <c r="C326" s="159"/>
      <c r="D326" s="159"/>
      <c r="E326" s="159"/>
    </row>
    <row r="327" s="20" customFormat="true" ht="12.75" hidden="false" customHeight="false" outlineLevel="0" collapsed="false">
      <c r="C327" s="159"/>
      <c r="D327" s="159"/>
      <c r="E327" s="159"/>
    </row>
    <row r="328" s="20" customFormat="true" ht="12.75" hidden="false" customHeight="false" outlineLevel="0" collapsed="false">
      <c r="C328" s="159"/>
      <c r="D328" s="159"/>
      <c r="E328" s="159"/>
    </row>
    <row r="329" s="20" customFormat="true" ht="12.75" hidden="false" customHeight="false" outlineLevel="0" collapsed="false">
      <c r="C329" s="159"/>
      <c r="D329" s="159"/>
      <c r="E329" s="159"/>
    </row>
    <row r="330" s="20" customFormat="true" ht="12.75" hidden="false" customHeight="false" outlineLevel="0" collapsed="false">
      <c r="C330" s="159"/>
      <c r="D330" s="159"/>
      <c r="E330" s="159"/>
    </row>
    <row r="331" s="20" customFormat="true" ht="12.75" hidden="false" customHeight="false" outlineLevel="0" collapsed="false">
      <c r="C331" s="159"/>
      <c r="D331" s="159"/>
      <c r="E331" s="159"/>
    </row>
    <row r="332" s="20" customFormat="true" ht="12.75" hidden="false" customHeight="false" outlineLevel="0" collapsed="false">
      <c r="C332" s="159"/>
      <c r="D332" s="159"/>
      <c r="E332" s="159"/>
    </row>
    <row r="333" s="20" customFormat="true" ht="12.75" hidden="false" customHeight="false" outlineLevel="0" collapsed="false">
      <c r="C333" s="159"/>
      <c r="D333" s="159"/>
      <c r="E333" s="159"/>
    </row>
    <row r="334" s="20" customFormat="true" ht="12.75" hidden="false" customHeight="false" outlineLevel="0" collapsed="false">
      <c r="C334" s="159"/>
      <c r="D334" s="159"/>
      <c r="E334" s="159"/>
    </row>
    <row r="335" s="20" customFormat="true" ht="12.75" hidden="false" customHeight="false" outlineLevel="0" collapsed="false">
      <c r="C335" s="159"/>
      <c r="D335" s="159"/>
      <c r="E335" s="159"/>
    </row>
    <row r="336" s="20" customFormat="true" ht="12.75" hidden="false" customHeight="false" outlineLevel="0" collapsed="false">
      <c r="C336" s="159"/>
      <c r="D336" s="159"/>
      <c r="E336" s="159"/>
    </row>
    <row r="337" s="20" customFormat="true" ht="12.75" hidden="false" customHeight="false" outlineLevel="0" collapsed="false">
      <c r="C337" s="159"/>
      <c r="D337" s="159"/>
      <c r="E337" s="159"/>
    </row>
    <row r="338" s="20" customFormat="true" ht="12.75" hidden="false" customHeight="false" outlineLevel="0" collapsed="false">
      <c r="C338" s="159"/>
      <c r="D338" s="159"/>
      <c r="E338" s="159"/>
    </row>
    <row r="339" s="20" customFormat="true" ht="12.75" hidden="false" customHeight="false" outlineLevel="0" collapsed="false">
      <c r="C339" s="159"/>
      <c r="D339" s="159"/>
      <c r="E339" s="159"/>
    </row>
    <row r="340" s="20" customFormat="true" ht="12.75" hidden="false" customHeight="false" outlineLevel="0" collapsed="false">
      <c r="C340" s="159"/>
      <c r="D340" s="159"/>
      <c r="E340" s="159"/>
    </row>
    <row r="341" s="20" customFormat="true" ht="12.75" hidden="false" customHeight="false" outlineLevel="0" collapsed="false">
      <c r="C341" s="159"/>
      <c r="D341" s="159"/>
      <c r="E341" s="159"/>
    </row>
    <row r="342" s="20" customFormat="true" ht="12.75" hidden="false" customHeight="false" outlineLevel="0" collapsed="false">
      <c r="C342" s="159"/>
      <c r="D342" s="159"/>
      <c r="E342" s="159"/>
    </row>
    <row r="343" s="20" customFormat="true" ht="12.75" hidden="false" customHeight="false" outlineLevel="0" collapsed="false">
      <c r="C343" s="159"/>
      <c r="D343" s="159"/>
      <c r="E343" s="159"/>
    </row>
    <row r="344" s="20" customFormat="true" ht="12.75" hidden="false" customHeight="false" outlineLevel="0" collapsed="false">
      <c r="C344" s="159"/>
      <c r="D344" s="159"/>
      <c r="E344" s="159"/>
    </row>
    <row r="345" s="20" customFormat="true" ht="12.75" hidden="false" customHeight="false" outlineLevel="0" collapsed="false">
      <c r="C345" s="159"/>
      <c r="D345" s="159"/>
      <c r="E345" s="159"/>
    </row>
    <row r="346" s="20" customFormat="true" ht="12.75" hidden="false" customHeight="false" outlineLevel="0" collapsed="false">
      <c r="C346" s="159"/>
      <c r="D346" s="159"/>
      <c r="E346" s="159"/>
    </row>
    <row r="347" s="20" customFormat="true" ht="12.75" hidden="false" customHeight="false" outlineLevel="0" collapsed="false">
      <c r="C347" s="159"/>
      <c r="D347" s="159"/>
      <c r="E347" s="159"/>
    </row>
    <row r="348" s="20" customFormat="true" ht="12.75" hidden="false" customHeight="false" outlineLevel="0" collapsed="false">
      <c r="C348" s="159"/>
      <c r="D348" s="159"/>
      <c r="E348" s="159"/>
    </row>
    <row r="349" s="20" customFormat="true" ht="12.75" hidden="false" customHeight="false" outlineLevel="0" collapsed="false">
      <c r="C349" s="159"/>
      <c r="D349" s="159"/>
      <c r="E349" s="159"/>
    </row>
    <row r="350" s="20" customFormat="true" ht="12.75" hidden="false" customHeight="false" outlineLevel="0" collapsed="false">
      <c r="C350" s="159"/>
      <c r="D350" s="159"/>
      <c r="E350" s="159"/>
    </row>
    <row r="351" s="20" customFormat="true" ht="12.75" hidden="false" customHeight="false" outlineLevel="0" collapsed="false">
      <c r="C351" s="159"/>
      <c r="D351" s="159"/>
      <c r="E351" s="159"/>
    </row>
    <row r="352" s="20" customFormat="true" ht="12.75" hidden="false" customHeight="false" outlineLevel="0" collapsed="false">
      <c r="C352" s="159"/>
      <c r="D352" s="159"/>
      <c r="E352" s="159"/>
    </row>
    <row r="353" s="20" customFormat="true" ht="12.75" hidden="false" customHeight="false" outlineLevel="0" collapsed="false">
      <c r="C353" s="159"/>
      <c r="D353" s="159"/>
      <c r="E353" s="159"/>
    </row>
    <row r="354" s="20" customFormat="true" ht="12.75" hidden="false" customHeight="false" outlineLevel="0" collapsed="false">
      <c r="C354" s="159"/>
      <c r="D354" s="159"/>
      <c r="E354" s="159"/>
    </row>
    <row r="355" s="20" customFormat="true" ht="12.75" hidden="false" customHeight="false" outlineLevel="0" collapsed="false">
      <c r="C355" s="159"/>
      <c r="D355" s="159"/>
      <c r="E355" s="159"/>
    </row>
    <row r="356" s="20" customFormat="true" ht="12.75" hidden="false" customHeight="false" outlineLevel="0" collapsed="false">
      <c r="C356" s="159"/>
      <c r="D356" s="159"/>
      <c r="E356" s="159"/>
    </row>
    <row r="357" s="20" customFormat="true" ht="12.75" hidden="false" customHeight="false" outlineLevel="0" collapsed="false">
      <c r="C357" s="159"/>
      <c r="D357" s="159"/>
      <c r="E357" s="159"/>
    </row>
    <row r="358" s="20" customFormat="true" ht="12.75" hidden="false" customHeight="false" outlineLevel="0" collapsed="false">
      <c r="C358" s="159"/>
      <c r="D358" s="159"/>
      <c r="E358" s="159"/>
    </row>
    <row r="359" s="20" customFormat="true" ht="12.75" hidden="false" customHeight="false" outlineLevel="0" collapsed="false">
      <c r="C359" s="159"/>
      <c r="D359" s="159"/>
      <c r="E359" s="159"/>
    </row>
    <row r="360" s="20" customFormat="true" ht="12.75" hidden="false" customHeight="false" outlineLevel="0" collapsed="false">
      <c r="C360" s="159"/>
      <c r="D360" s="159"/>
      <c r="E360" s="159"/>
    </row>
    <row r="361" s="20" customFormat="true" ht="12.75" hidden="false" customHeight="false" outlineLevel="0" collapsed="false">
      <c r="C361" s="159"/>
      <c r="D361" s="159"/>
      <c r="E361" s="159"/>
    </row>
    <row r="362" s="20" customFormat="true" ht="12.75" hidden="false" customHeight="false" outlineLevel="0" collapsed="false">
      <c r="C362" s="159"/>
      <c r="D362" s="159"/>
      <c r="E362" s="159"/>
    </row>
    <row r="363" s="20" customFormat="true" ht="12.75" hidden="false" customHeight="false" outlineLevel="0" collapsed="false">
      <c r="C363" s="159"/>
      <c r="D363" s="159"/>
      <c r="E363" s="159"/>
    </row>
    <row r="364" s="20" customFormat="true" ht="12.75" hidden="false" customHeight="false" outlineLevel="0" collapsed="false">
      <c r="C364" s="159"/>
      <c r="D364" s="159"/>
      <c r="E364" s="159"/>
    </row>
    <row r="365" s="20" customFormat="true" ht="12.75" hidden="false" customHeight="false" outlineLevel="0" collapsed="false">
      <c r="C365" s="159"/>
      <c r="D365" s="159"/>
      <c r="E365" s="159"/>
    </row>
    <row r="366" s="20" customFormat="true" ht="12.75" hidden="false" customHeight="false" outlineLevel="0" collapsed="false">
      <c r="C366" s="159"/>
      <c r="D366" s="159"/>
      <c r="E366" s="159"/>
    </row>
    <row r="367" s="20" customFormat="true" ht="12.75" hidden="false" customHeight="false" outlineLevel="0" collapsed="false">
      <c r="C367" s="159"/>
      <c r="D367" s="159"/>
      <c r="E367" s="159"/>
    </row>
    <row r="368" s="20" customFormat="true" ht="12.75" hidden="false" customHeight="false" outlineLevel="0" collapsed="false">
      <c r="C368" s="159"/>
      <c r="D368" s="159"/>
      <c r="E368" s="159"/>
    </row>
    <row r="369" s="20" customFormat="true" ht="12.75" hidden="false" customHeight="false" outlineLevel="0" collapsed="false">
      <c r="C369" s="159"/>
      <c r="D369" s="159"/>
      <c r="E369" s="159"/>
    </row>
    <row r="370" s="20" customFormat="true" ht="12.75" hidden="false" customHeight="false" outlineLevel="0" collapsed="false">
      <c r="C370" s="159"/>
      <c r="D370" s="159"/>
      <c r="E370" s="159"/>
    </row>
    <row r="371" s="20" customFormat="true" ht="12.75" hidden="false" customHeight="false" outlineLevel="0" collapsed="false">
      <c r="C371" s="159"/>
      <c r="D371" s="159"/>
      <c r="E371" s="159"/>
    </row>
    <row r="372" s="20" customFormat="true" ht="12.75" hidden="false" customHeight="false" outlineLevel="0" collapsed="false">
      <c r="C372" s="159"/>
      <c r="D372" s="159"/>
      <c r="E372" s="159"/>
    </row>
    <row r="373" s="20" customFormat="true" ht="12.75" hidden="false" customHeight="false" outlineLevel="0" collapsed="false">
      <c r="C373" s="159"/>
      <c r="D373" s="159"/>
      <c r="E373" s="159"/>
    </row>
    <row r="374" s="20" customFormat="true" ht="12.75" hidden="false" customHeight="false" outlineLevel="0" collapsed="false">
      <c r="C374" s="159"/>
      <c r="D374" s="159"/>
      <c r="E374" s="159"/>
    </row>
    <row r="375" s="20" customFormat="true" ht="12.75" hidden="false" customHeight="false" outlineLevel="0" collapsed="false">
      <c r="C375" s="159"/>
      <c r="D375" s="159"/>
      <c r="E375" s="159"/>
    </row>
    <row r="376" s="20" customFormat="true" ht="12.75" hidden="false" customHeight="false" outlineLevel="0" collapsed="false">
      <c r="C376" s="159"/>
      <c r="D376" s="159"/>
      <c r="E376" s="159"/>
    </row>
    <row r="377" s="20" customFormat="true" ht="12.75" hidden="false" customHeight="false" outlineLevel="0" collapsed="false">
      <c r="C377" s="159"/>
      <c r="D377" s="159"/>
      <c r="E377" s="159"/>
    </row>
    <row r="378" s="20" customFormat="true" ht="12.75" hidden="false" customHeight="false" outlineLevel="0" collapsed="false">
      <c r="C378" s="159"/>
      <c r="D378" s="159"/>
      <c r="E378" s="159"/>
    </row>
    <row r="379" s="20" customFormat="true" ht="12.75" hidden="false" customHeight="false" outlineLevel="0" collapsed="false">
      <c r="C379" s="159"/>
      <c r="D379" s="159"/>
      <c r="E379" s="159"/>
    </row>
    <row r="380" s="20" customFormat="true" ht="12.75" hidden="false" customHeight="false" outlineLevel="0" collapsed="false">
      <c r="C380" s="159"/>
      <c r="D380" s="159"/>
      <c r="E380" s="159"/>
    </row>
    <row r="381" s="20" customFormat="true" ht="12.75" hidden="false" customHeight="false" outlineLevel="0" collapsed="false">
      <c r="C381" s="159"/>
      <c r="D381" s="159"/>
      <c r="E381" s="159"/>
    </row>
    <row r="382" s="20" customFormat="true" ht="12.75" hidden="false" customHeight="false" outlineLevel="0" collapsed="false">
      <c r="C382" s="159"/>
      <c r="D382" s="159"/>
      <c r="E382" s="159"/>
    </row>
    <row r="383" s="20" customFormat="true" ht="12.75" hidden="false" customHeight="false" outlineLevel="0" collapsed="false">
      <c r="C383" s="159"/>
      <c r="D383" s="159"/>
      <c r="E383" s="159"/>
    </row>
    <row r="384" s="20" customFormat="true" ht="12.75" hidden="false" customHeight="false" outlineLevel="0" collapsed="false">
      <c r="C384" s="159"/>
      <c r="D384" s="159"/>
      <c r="E384" s="159"/>
    </row>
    <row r="385" s="20" customFormat="true" ht="12.75" hidden="false" customHeight="false" outlineLevel="0" collapsed="false">
      <c r="C385" s="159"/>
      <c r="D385" s="159"/>
      <c r="E385" s="159"/>
    </row>
    <row r="386" s="20" customFormat="true" ht="12.75" hidden="false" customHeight="false" outlineLevel="0" collapsed="false">
      <c r="C386" s="159"/>
      <c r="D386" s="159"/>
      <c r="E386" s="159"/>
    </row>
    <row r="387" s="20" customFormat="true" ht="12.75" hidden="false" customHeight="false" outlineLevel="0" collapsed="false">
      <c r="C387" s="159"/>
      <c r="D387" s="159"/>
      <c r="E387" s="159"/>
    </row>
    <row r="388" s="20" customFormat="true" ht="12.75" hidden="false" customHeight="false" outlineLevel="0" collapsed="false">
      <c r="C388" s="159"/>
      <c r="D388" s="159"/>
      <c r="E388" s="159"/>
    </row>
    <row r="389" s="20" customFormat="true" ht="12.75" hidden="false" customHeight="false" outlineLevel="0" collapsed="false">
      <c r="C389" s="159"/>
      <c r="D389" s="159"/>
      <c r="E389" s="159"/>
    </row>
    <row r="390" s="20" customFormat="true" ht="12.75" hidden="false" customHeight="false" outlineLevel="0" collapsed="false">
      <c r="C390" s="159"/>
      <c r="D390" s="159"/>
      <c r="E390" s="159"/>
    </row>
    <row r="391" s="20" customFormat="true" ht="12.75" hidden="false" customHeight="false" outlineLevel="0" collapsed="false">
      <c r="C391" s="159"/>
      <c r="D391" s="159"/>
      <c r="E391" s="159"/>
    </row>
    <row r="392" s="20" customFormat="true" ht="12.75" hidden="false" customHeight="false" outlineLevel="0" collapsed="false">
      <c r="C392" s="159"/>
      <c r="D392" s="159"/>
      <c r="E392" s="159"/>
    </row>
    <row r="393" s="20" customFormat="true" ht="12.75" hidden="false" customHeight="false" outlineLevel="0" collapsed="false">
      <c r="C393" s="159"/>
      <c r="D393" s="159"/>
      <c r="E393" s="159"/>
    </row>
    <row r="394" s="20" customFormat="true" ht="12.75" hidden="false" customHeight="false" outlineLevel="0" collapsed="false">
      <c r="C394" s="159"/>
      <c r="D394" s="159"/>
      <c r="E394" s="159"/>
    </row>
    <row r="395" s="20" customFormat="true" ht="12.75" hidden="false" customHeight="false" outlineLevel="0" collapsed="false">
      <c r="C395" s="159"/>
      <c r="D395" s="159"/>
      <c r="E395" s="159"/>
    </row>
    <row r="396" s="20" customFormat="true" ht="12.75" hidden="false" customHeight="false" outlineLevel="0" collapsed="false">
      <c r="C396" s="159"/>
      <c r="D396" s="159"/>
      <c r="E396" s="159"/>
    </row>
    <row r="397" s="20" customFormat="true" ht="12.75" hidden="false" customHeight="false" outlineLevel="0" collapsed="false">
      <c r="C397" s="159"/>
      <c r="D397" s="159"/>
      <c r="E397" s="159"/>
    </row>
    <row r="398" s="20" customFormat="true" ht="12.75" hidden="false" customHeight="false" outlineLevel="0" collapsed="false">
      <c r="C398" s="159"/>
      <c r="D398" s="159"/>
      <c r="E398" s="159"/>
    </row>
    <row r="399" s="20" customFormat="true" ht="12.75" hidden="false" customHeight="false" outlineLevel="0" collapsed="false">
      <c r="C399" s="159"/>
      <c r="D399" s="159"/>
      <c r="E399" s="159"/>
    </row>
    <row r="400" s="20" customFormat="true" ht="12.75" hidden="false" customHeight="false" outlineLevel="0" collapsed="false">
      <c r="C400" s="159"/>
      <c r="D400" s="159"/>
      <c r="E400" s="159"/>
    </row>
    <row r="401" s="20" customFormat="true" ht="12.75" hidden="false" customHeight="false" outlineLevel="0" collapsed="false">
      <c r="C401" s="159"/>
      <c r="D401" s="159"/>
      <c r="E401" s="159"/>
    </row>
    <row r="402" s="20" customFormat="true" ht="12.75" hidden="false" customHeight="false" outlineLevel="0" collapsed="false">
      <c r="C402" s="159"/>
      <c r="D402" s="159"/>
      <c r="E402" s="159"/>
    </row>
    <row r="403" s="20" customFormat="true" ht="12.75" hidden="false" customHeight="false" outlineLevel="0" collapsed="false">
      <c r="C403" s="159"/>
      <c r="D403" s="159"/>
      <c r="E403" s="159"/>
    </row>
    <row r="404" s="20" customFormat="true" ht="12.75" hidden="false" customHeight="false" outlineLevel="0" collapsed="false">
      <c r="C404" s="159"/>
      <c r="D404" s="159"/>
      <c r="E404" s="159"/>
    </row>
    <row r="405" s="20" customFormat="true" ht="12.75" hidden="false" customHeight="false" outlineLevel="0" collapsed="false">
      <c r="C405" s="159"/>
      <c r="D405" s="159"/>
      <c r="E405" s="159"/>
    </row>
    <row r="406" s="20" customFormat="true" ht="12.75" hidden="false" customHeight="false" outlineLevel="0" collapsed="false">
      <c r="C406" s="159"/>
      <c r="D406" s="159"/>
      <c r="E406" s="159"/>
    </row>
    <row r="407" s="20" customFormat="true" ht="12.75" hidden="false" customHeight="false" outlineLevel="0" collapsed="false">
      <c r="C407" s="159"/>
      <c r="D407" s="159"/>
      <c r="E407" s="159"/>
    </row>
    <row r="408" s="20" customFormat="true" ht="12.75" hidden="false" customHeight="false" outlineLevel="0" collapsed="false">
      <c r="C408" s="159"/>
      <c r="D408" s="159"/>
      <c r="E408" s="159"/>
    </row>
    <row r="409" s="20" customFormat="true" ht="12.75" hidden="false" customHeight="false" outlineLevel="0" collapsed="false">
      <c r="C409" s="159"/>
      <c r="D409" s="159"/>
      <c r="E409" s="159"/>
    </row>
    <row r="410" s="20" customFormat="true" ht="12.75" hidden="false" customHeight="false" outlineLevel="0" collapsed="false">
      <c r="C410" s="159"/>
      <c r="D410" s="159"/>
      <c r="E410" s="159"/>
    </row>
    <row r="411" s="20" customFormat="true" ht="12.75" hidden="false" customHeight="false" outlineLevel="0" collapsed="false">
      <c r="C411" s="159"/>
      <c r="D411" s="159"/>
      <c r="E411" s="159"/>
    </row>
    <row r="412" s="20" customFormat="true" ht="12.75" hidden="false" customHeight="false" outlineLevel="0" collapsed="false">
      <c r="C412" s="159"/>
      <c r="D412" s="159"/>
      <c r="E412" s="159"/>
    </row>
    <row r="413" s="20" customFormat="true" ht="12.75" hidden="false" customHeight="false" outlineLevel="0" collapsed="false">
      <c r="C413" s="159"/>
      <c r="D413" s="159"/>
      <c r="E413" s="159"/>
    </row>
    <row r="414" s="20" customFormat="true" ht="12.75" hidden="false" customHeight="false" outlineLevel="0" collapsed="false">
      <c r="C414" s="159"/>
      <c r="D414" s="159"/>
      <c r="E414" s="159"/>
    </row>
    <row r="415" s="20" customFormat="true" ht="12.75" hidden="false" customHeight="false" outlineLevel="0" collapsed="false">
      <c r="C415" s="159"/>
      <c r="D415" s="159"/>
      <c r="E415" s="159"/>
    </row>
    <row r="416" s="20" customFormat="true" ht="12.75" hidden="false" customHeight="false" outlineLevel="0" collapsed="false">
      <c r="C416" s="159"/>
      <c r="D416" s="159"/>
      <c r="E416" s="159"/>
    </row>
    <row r="417" s="20" customFormat="true" ht="12.75" hidden="false" customHeight="false" outlineLevel="0" collapsed="false">
      <c r="C417" s="159"/>
      <c r="D417" s="159"/>
      <c r="E417" s="159"/>
    </row>
    <row r="418" s="20" customFormat="true" ht="12.75" hidden="false" customHeight="false" outlineLevel="0" collapsed="false">
      <c r="C418" s="159"/>
      <c r="D418" s="159"/>
      <c r="E418" s="159"/>
    </row>
    <row r="419" s="20" customFormat="true" ht="12.75" hidden="false" customHeight="false" outlineLevel="0" collapsed="false">
      <c r="C419" s="159"/>
      <c r="D419" s="159"/>
      <c r="E419" s="159"/>
    </row>
    <row r="420" s="20" customFormat="true" ht="12.75" hidden="false" customHeight="false" outlineLevel="0" collapsed="false">
      <c r="C420" s="159"/>
      <c r="D420" s="159"/>
      <c r="E420" s="159"/>
    </row>
    <row r="421" s="20" customFormat="true" ht="12.75" hidden="false" customHeight="false" outlineLevel="0" collapsed="false">
      <c r="C421" s="159"/>
      <c r="D421" s="159"/>
      <c r="E421" s="159"/>
    </row>
    <row r="422" s="20" customFormat="true" ht="12.75" hidden="false" customHeight="false" outlineLevel="0" collapsed="false">
      <c r="C422" s="159"/>
      <c r="D422" s="159"/>
      <c r="E422" s="159"/>
    </row>
    <row r="423" s="20" customFormat="true" ht="12.75" hidden="false" customHeight="false" outlineLevel="0" collapsed="false">
      <c r="C423" s="159"/>
      <c r="D423" s="159"/>
      <c r="E423" s="159"/>
    </row>
    <row r="424" s="20" customFormat="true" ht="12.75" hidden="false" customHeight="false" outlineLevel="0" collapsed="false">
      <c r="C424" s="159"/>
      <c r="D424" s="159"/>
      <c r="E424" s="159"/>
    </row>
    <row r="425" s="20" customFormat="true" ht="12.75" hidden="false" customHeight="false" outlineLevel="0" collapsed="false">
      <c r="C425" s="159"/>
      <c r="D425" s="159"/>
      <c r="E425" s="159"/>
    </row>
    <row r="426" s="20" customFormat="true" ht="12.75" hidden="false" customHeight="false" outlineLevel="0" collapsed="false">
      <c r="C426" s="159"/>
      <c r="D426" s="159"/>
      <c r="E426" s="159"/>
    </row>
    <row r="427" s="20" customFormat="true" ht="12.75" hidden="false" customHeight="false" outlineLevel="0" collapsed="false">
      <c r="C427" s="159"/>
      <c r="D427" s="159"/>
      <c r="E427" s="159"/>
    </row>
    <row r="428" s="20" customFormat="true" ht="12.75" hidden="false" customHeight="false" outlineLevel="0" collapsed="false">
      <c r="C428" s="159"/>
      <c r="D428" s="159"/>
      <c r="E428" s="159"/>
    </row>
    <row r="429" s="20" customFormat="true" ht="12.75" hidden="false" customHeight="false" outlineLevel="0" collapsed="false">
      <c r="C429" s="159"/>
      <c r="D429" s="159"/>
      <c r="E429" s="159"/>
    </row>
    <row r="430" s="20" customFormat="true" ht="12.75" hidden="false" customHeight="false" outlineLevel="0" collapsed="false">
      <c r="C430" s="159"/>
      <c r="D430" s="159"/>
      <c r="E430" s="159"/>
    </row>
    <row r="431" s="20" customFormat="true" ht="12.75" hidden="false" customHeight="false" outlineLevel="0" collapsed="false">
      <c r="C431" s="159"/>
      <c r="D431" s="159"/>
      <c r="E431" s="159"/>
    </row>
    <row r="432" s="20" customFormat="true" ht="12.75" hidden="false" customHeight="false" outlineLevel="0" collapsed="false">
      <c r="C432" s="159"/>
      <c r="D432" s="159"/>
      <c r="E432" s="159"/>
    </row>
    <row r="433" s="20" customFormat="true" ht="12.75" hidden="false" customHeight="false" outlineLevel="0" collapsed="false">
      <c r="C433" s="159"/>
      <c r="D433" s="159"/>
      <c r="E433" s="159"/>
    </row>
    <row r="434" s="20" customFormat="true" ht="12.75" hidden="false" customHeight="false" outlineLevel="0" collapsed="false">
      <c r="C434" s="159"/>
      <c r="D434" s="159"/>
      <c r="E434" s="159"/>
    </row>
    <row r="435" s="20" customFormat="true" ht="12.75" hidden="false" customHeight="false" outlineLevel="0" collapsed="false">
      <c r="C435" s="159"/>
      <c r="D435" s="159"/>
      <c r="E435" s="159"/>
    </row>
    <row r="436" s="20" customFormat="true" ht="12.75" hidden="false" customHeight="false" outlineLevel="0" collapsed="false">
      <c r="C436" s="159"/>
      <c r="D436" s="159"/>
      <c r="E436" s="159"/>
    </row>
    <row r="437" s="20" customFormat="true" ht="12.75" hidden="false" customHeight="false" outlineLevel="0" collapsed="false">
      <c r="C437" s="159"/>
      <c r="D437" s="159"/>
      <c r="E437" s="159"/>
    </row>
    <row r="438" s="20" customFormat="true" ht="12.75" hidden="false" customHeight="false" outlineLevel="0" collapsed="false">
      <c r="C438" s="159"/>
      <c r="D438" s="159"/>
      <c r="E438" s="159"/>
    </row>
    <row r="439" s="20" customFormat="true" ht="12.75" hidden="false" customHeight="false" outlineLevel="0" collapsed="false">
      <c r="C439" s="159"/>
      <c r="D439" s="159"/>
      <c r="E439" s="159"/>
    </row>
    <row r="440" s="20" customFormat="true" ht="12.75" hidden="false" customHeight="false" outlineLevel="0" collapsed="false">
      <c r="C440" s="159"/>
      <c r="D440" s="159"/>
      <c r="E440" s="159"/>
    </row>
    <row r="441" s="20" customFormat="true" ht="12.75" hidden="false" customHeight="false" outlineLevel="0" collapsed="false">
      <c r="C441" s="159"/>
      <c r="D441" s="159"/>
      <c r="E441" s="159"/>
    </row>
    <row r="442" s="20" customFormat="true" ht="12.75" hidden="false" customHeight="false" outlineLevel="0" collapsed="false">
      <c r="C442" s="159"/>
      <c r="D442" s="159"/>
      <c r="E442" s="159"/>
    </row>
    <row r="443" s="20" customFormat="true" ht="12.75" hidden="false" customHeight="false" outlineLevel="0" collapsed="false">
      <c r="C443" s="159"/>
      <c r="D443" s="159"/>
      <c r="E443" s="159"/>
    </row>
    <row r="444" s="20" customFormat="true" ht="12.75" hidden="false" customHeight="false" outlineLevel="0" collapsed="false">
      <c r="C444" s="159"/>
      <c r="D444" s="159"/>
      <c r="E444" s="159"/>
    </row>
    <row r="445" s="20" customFormat="true" ht="12.75" hidden="false" customHeight="false" outlineLevel="0" collapsed="false">
      <c r="C445" s="159"/>
      <c r="D445" s="159"/>
      <c r="E445" s="159"/>
    </row>
    <row r="446" s="20" customFormat="true" ht="12.75" hidden="false" customHeight="false" outlineLevel="0" collapsed="false">
      <c r="C446" s="159"/>
      <c r="D446" s="159"/>
      <c r="E446" s="159"/>
    </row>
    <row r="447" s="20" customFormat="true" ht="12.75" hidden="false" customHeight="false" outlineLevel="0" collapsed="false">
      <c r="C447" s="159"/>
      <c r="D447" s="159"/>
      <c r="E447" s="159"/>
    </row>
    <row r="448" s="20" customFormat="true" ht="12.75" hidden="false" customHeight="false" outlineLevel="0" collapsed="false">
      <c r="C448" s="159"/>
      <c r="D448" s="159"/>
      <c r="E448" s="159"/>
    </row>
    <row r="449" s="20" customFormat="true" ht="12.75" hidden="false" customHeight="false" outlineLevel="0" collapsed="false">
      <c r="C449" s="159"/>
      <c r="D449" s="159"/>
      <c r="E449" s="159"/>
    </row>
    <row r="450" s="20" customFormat="true" ht="12.75" hidden="false" customHeight="false" outlineLevel="0" collapsed="false">
      <c r="C450" s="159"/>
      <c r="D450" s="159"/>
      <c r="E450" s="159"/>
    </row>
    <row r="451" s="20" customFormat="true" ht="12.75" hidden="false" customHeight="false" outlineLevel="0" collapsed="false">
      <c r="C451" s="159"/>
      <c r="D451" s="159"/>
      <c r="E451" s="159"/>
    </row>
    <row r="452" s="20" customFormat="true" ht="12.75" hidden="false" customHeight="false" outlineLevel="0" collapsed="false">
      <c r="C452" s="159"/>
      <c r="D452" s="159"/>
      <c r="E452" s="159"/>
    </row>
    <row r="453" s="20" customFormat="true" ht="12.75" hidden="false" customHeight="false" outlineLevel="0" collapsed="false">
      <c r="C453" s="159"/>
      <c r="D453" s="159"/>
      <c r="E453" s="159"/>
    </row>
    <row r="454" s="20" customFormat="true" ht="12.75" hidden="false" customHeight="false" outlineLevel="0" collapsed="false">
      <c r="C454" s="159"/>
      <c r="D454" s="159"/>
      <c r="E454" s="159"/>
    </row>
    <row r="455" s="20" customFormat="true" ht="12.75" hidden="false" customHeight="false" outlineLevel="0" collapsed="false">
      <c r="C455" s="159"/>
      <c r="D455" s="159"/>
      <c r="E455" s="159"/>
    </row>
    <row r="456" s="20" customFormat="true" ht="12.75" hidden="false" customHeight="false" outlineLevel="0" collapsed="false">
      <c r="C456" s="159"/>
      <c r="D456" s="159"/>
      <c r="E456" s="159"/>
    </row>
    <row r="457" s="20" customFormat="true" ht="12.75" hidden="false" customHeight="false" outlineLevel="0" collapsed="false">
      <c r="C457" s="159"/>
      <c r="D457" s="159"/>
      <c r="E457" s="159"/>
    </row>
    <row r="458" s="20" customFormat="true" ht="12.75" hidden="false" customHeight="false" outlineLevel="0" collapsed="false">
      <c r="C458" s="159"/>
      <c r="D458" s="159"/>
      <c r="E458" s="159"/>
    </row>
    <row r="459" s="20" customFormat="true" ht="12.75" hidden="false" customHeight="false" outlineLevel="0" collapsed="false">
      <c r="C459" s="159"/>
      <c r="D459" s="159"/>
      <c r="E459" s="159"/>
    </row>
    <row r="460" s="20" customFormat="true" ht="12.75" hidden="false" customHeight="false" outlineLevel="0" collapsed="false">
      <c r="C460" s="159"/>
      <c r="D460" s="159"/>
      <c r="E460" s="159"/>
    </row>
    <row r="461" s="20" customFormat="true" ht="12.75" hidden="false" customHeight="false" outlineLevel="0" collapsed="false">
      <c r="C461" s="159"/>
      <c r="D461" s="159"/>
      <c r="E461" s="159"/>
    </row>
    <row r="462" s="20" customFormat="true" ht="12.75" hidden="false" customHeight="false" outlineLevel="0" collapsed="false">
      <c r="C462" s="159"/>
      <c r="D462" s="159"/>
      <c r="E462" s="159"/>
    </row>
    <row r="463" s="20" customFormat="true" ht="12.75" hidden="false" customHeight="false" outlineLevel="0" collapsed="false">
      <c r="C463" s="159"/>
      <c r="D463" s="159"/>
      <c r="E463" s="159"/>
    </row>
    <row r="464" s="20" customFormat="true" ht="12.75" hidden="false" customHeight="false" outlineLevel="0" collapsed="false">
      <c r="C464" s="159"/>
      <c r="D464" s="159"/>
      <c r="E464" s="159"/>
    </row>
    <row r="465" s="20" customFormat="true" ht="12.75" hidden="false" customHeight="false" outlineLevel="0" collapsed="false">
      <c r="C465" s="159"/>
      <c r="D465" s="159"/>
      <c r="E465" s="159"/>
    </row>
    <row r="466" s="20" customFormat="true" ht="12.75" hidden="false" customHeight="false" outlineLevel="0" collapsed="false">
      <c r="C466" s="159"/>
      <c r="D466" s="159"/>
      <c r="E466" s="159"/>
    </row>
    <row r="467" s="20" customFormat="true" ht="12.75" hidden="false" customHeight="false" outlineLevel="0" collapsed="false">
      <c r="C467" s="159"/>
      <c r="D467" s="159"/>
      <c r="E467" s="159"/>
    </row>
    <row r="468" s="20" customFormat="true" ht="12.75" hidden="false" customHeight="false" outlineLevel="0" collapsed="false">
      <c r="C468" s="159"/>
      <c r="D468" s="159"/>
      <c r="E468" s="159"/>
    </row>
    <row r="469" s="20" customFormat="true" ht="12.75" hidden="false" customHeight="false" outlineLevel="0" collapsed="false">
      <c r="C469" s="159"/>
      <c r="D469" s="159"/>
      <c r="E469" s="159"/>
    </row>
    <row r="470" s="20" customFormat="true" ht="12.75" hidden="false" customHeight="false" outlineLevel="0" collapsed="false">
      <c r="C470" s="159"/>
      <c r="D470" s="159"/>
      <c r="E470" s="159"/>
    </row>
    <row r="471" s="20" customFormat="true" ht="12.75" hidden="false" customHeight="false" outlineLevel="0" collapsed="false">
      <c r="C471" s="159"/>
      <c r="D471" s="159"/>
      <c r="E471" s="159"/>
    </row>
    <row r="472" s="20" customFormat="true" ht="12.75" hidden="false" customHeight="false" outlineLevel="0" collapsed="false">
      <c r="C472" s="159"/>
      <c r="D472" s="159"/>
      <c r="E472" s="159"/>
    </row>
    <row r="473" s="20" customFormat="true" ht="12.75" hidden="false" customHeight="false" outlineLevel="0" collapsed="false">
      <c r="C473" s="159"/>
      <c r="D473" s="159"/>
      <c r="E473" s="159"/>
    </row>
    <row r="474" s="20" customFormat="true" ht="12.75" hidden="false" customHeight="false" outlineLevel="0" collapsed="false">
      <c r="C474" s="159"/>
      <c r="D474" s="159"/>
      <c r="E474" s="159"/>
    </row>
    <row r="475" s="20" customFormat="true" ht="12.75" hidden="false" customHeight="false" outlineLevel="0" collapsed="false">
      <c r="C475" s="159"/>
      <c r="D475" s="159"/>
      <c r="E475" s="159"/>
    </row>
    <row r="476" s="20" customFormat="true" ht="12.75" hidden="false" customHeight="false" outlineLevel="0" collapsed="false">
      <c r="C476" s="159"/>
      <c r="D476" s="159"/>
      <c r="E476" s="159"/>
    </row>
    <row r="477" s="20" customFormat="true" ht="12.75" hidden="false" customHeight="false" outlineLevel="0" collapsed="false">
      <c r="C477" s="159"/>
      <c r="D477" s="159"/>
      <c r="E477" s="159"/>
    </row>
    <row r="478" s="20" customFormat="true" ht="12.75" hidden="false" customHeight="false" outlineLevel="0" collapsed="false">
      <c r="C478" s="159"/>
      <c r="D478" s="159"/>
      <c r="E478" s="159"/>
    </row>
    <row r="479" s="20" customFormat="true" ht="12.75" hidden="false" customHeight="false" outlineLevel="0" collapsed="false">
      <c r="C479" s="159"/>
      <c r="D479" s="159"/>
      <c r="E479" s="159"/>
    </row>
    <row r="480" s="20" customFormat="true" ht="12.75" hidden="false" customHeight="false" outlineLevel="0" collapsed="false">
      <c r="C480" s="159"/>
      <c r="D480" s="159"/>
      <c r="E480" s="159"/>
    </row>
    <row r="481" s="20" customFormat="true" ht="12.75" hidden="false" customHeight="false" outlineLevel="0" collapsed="false">
      <c r="C481" s="159"/>
      <c r="D481" s="159"/>
      <c r="E481" s="159"/>
    </row>
    <row r="482" s="20" customFormat="true" ht="12.75" hidden="false" customHeight="false" outlineLevel="0" collapsed="false">
      <c r="C482" s="159"/>
      <c r="D482" s="159"/>
      <c r="E482" s="159"/>
    </row>
    <row r="483" s="20" customFormat="true" ht="12.75" hidden="false" customHeight="false" outlineLevel="0" collapsed="false">
      <c r="C483" s="159"/>
      <c r="D483" s="159"/>
      <c r="E483" s="159"/>
    </row>
    <row r="484" s="20" customFormat="true" ht="12.75" hidden="false" customHeight="false" outlineLevel="0" collapsed="false">
      <c r="C484" s="159"/>
      <c r="D484" s="159"/>
      <c r="E484" s="159"/>
    </row>
    <row r="485" s="20" customFormat="true" ht="12.75" hidden="false" customHeight="false" outlineLevel="0" collapsed="false">
      <c r="C485" s="159"/>
      <c r="D485" s="159"/>
      <c r="E485" s="159"/>
    </row>
    <row r="486" s="20" customFormat="true" ht="12.75" hidden="false" customHeight="false" outlineLevel="0" collapsed="false">
      <c r="C486" s="159"/>
      <c r="D486" s="159"/>
      <c r="E486" s="159"/>
    </row>
    <row r="487" s="20" customFormat="true" ht="12.75" hidden="false" customHeight="false" outlineLevel="0" collapsed="false">
      <c r="C487" s="159"/>
      <c r="D487" s="159"/>
      <c r="E487" s="159"/>
    </row>
    <row r="488" s="20" customFormat="true" ht="12.75" hidden="false" customHeight="false" outlineLevel="0" collapsed="false">
      <c r="C488" s="159"/>
      <c r="D488" s="159"/>
      <c r="E488" s="159"/>
    </row>
    <row r="489" s="20" customFormat="true" ht="12.75" hidden="false" customHeight="false" outlineLevel="0" collapsed="false">
      <c r="C489" s="159"/>
      <c r="D489" s="159"/>
      <c r="E489" s="159"/>
    </row>
    <row r="490" s="20" customFormat="true" ht="12.75" hidden="false" customHeight="false" outlineLevel="0" collapsed="false">
      <c r="C490" s="159"/>
      <c r="D490" s="159"/>
      <c r="E490" s="159"/>
    </row>
    <row r="491" s="20" customFormat="true" ht="12.75" hidden="false" customHeight="false" outlineLevel="0" collapsed="false">
      <c r="C491" s="159"/>
      <c r="D491" s="159"/>
      <c r="E491" s="159"/>
    </row>
    <row r="492" s="20" customFormat="true" ht="12.75" hidden="false" customHeight="false" outlineLevel="0" collapsed="false">
      <c r="C492" s="159"/>
      <c r="D492" s="159"/>
      <c r="E492" s="159"/>
    </row>
    <row r="493" s="20" customFormat="true" ht="12.75" hidden="false" customHeight="false" outlineLevel="0" collapsed="false">
      <c r="C493" s="159"/>
      <c r="D493" s="159"/>
      <c r="E493" s="159"/>
    </row>
    <row r="494" s="20" customFormat="true" ht="12.75" hidden="false" customHeight="false" outlineLevel="0" collapsed="false">
      <c r="C494" s="159"/>
      <c r="D494" s="159"/>
      <c r="E494" s="159"/>
    </row>
    <row r="495" s="20" customFormat="true" ht="12.75" hidden="false" customHeight="false" outlineLevel="0" collapsed="false">
      <c r="C495" s="159"/>
      <c r="D495" s="159"/>
      <c r="E495" s="159"/>
    </row>
    <row r="496" s="20" customFormat="true" ht="12.75" hidden="false" customHeight="false" outlineLevel="0" collapsed="false">
      <c r="C496" s="159"/>
      <c r="D496" s="159"/>
      <c r="E496" s="159"/>
    </row>
    <row r="497" s="20" customFormat="true" ht="12.75" hidden="false" customHeight="false" outlineLevel="0" collapsed="false">
      <c r="C497" s="159"/>
      <c r="D497" s="159"/>
      <c r="E497" s="159"/>
    </row>
    <row r="498" s="20" customFormat="true" ht="12.75" hidden="false" customHeight="false" outlineLevel="0" collapsed="false">
      <c r="C498" s="159"/>
      <c r="D498" s="159"/>
      <c r="E498" s="159"/>
    </row>
    <row r="499" s="20" customFormat="true" ht="12.75" hidden="false" customHeight="false" outlineLevel="0" collapsed="false">
      <c r="C499" s="159"/>
      <c r="D499" s="159"/>
      <c r="E499" s="159"/>
    </row>
    <row r="500" s="20" customFormat="true" ht="12.75" hidden="false" customHeight="false" outlineLevel="0" collapsed="false">
      <c r="C500" s="159"/>
      <c r="D500" s="159"/>
      <c r="E500" s="159"/>
    </row>
    <row r="501" s="20" customFormat="true" ht="12.75" hidden="false" customHeight="false" outlineLevel="0" collapsed="false">
      <c r="C501" s="159"/>
      <c r="D501" s="159"/>
      <c r="E501" s="159"/>
    </row>
    <row r="502" s="20" customFormat="true" ht="12.75" hidden="false" customHeight="false" outlineLevel="0" collapsed="false">
      <c r="C502" s="159"/>
      <c r="D502" s="159"/>
      <c r="E502" s="159"/>
    </row>
    <row r="503" s="20" customFormat="true" ht="12.75" hidden="false" customHeight="false" outlineLevel="0" collapsed="false">
      <c r="C503" s="159"/>
      <c r="D503" s="159"/>
      <c r="E503" s="159"/>
    </row>
    <row r="504" s="20" customFormat="true" ht="12.75" hidden="false" customHeight="false" outlineLevel="0" collapsed="false">
      <c r="C504" s="159"/>
      <c r="D504" s="159"/>
      <c r="E504" s="159"/>
    </row>
    <row r="505" s="20" customFormat="true" ht="12.75" hidden="false" customHeight="false" outlineLevel="0" collapsed="false">
      <c r="C505" s="159"/>
      <c r="D505" s="159"/>
      <c r="E505" s="159"/>
    </row>
    <row r="506" s="20" customFormat="true" ht="12.75" hidden="false" customHeight="false" outlineLevel="0" collapsed="false">
      <c r="C506" s="159"/>
      <c r="D506" s="159"/>
      <c r="E506" s="159"/>
    </row>
    <row r="507" s="20" customFormat="true" ht="12.75" hidden="false" customHeight="false" outlineLevel="0" collapsed="false">
      <c r="C507" s="159"/>
      <c r="D507" s="159"/>
      <c r="E507" s="159"/>
    </row>
    <row r="508" s="20" customFormat="true" ht="12.75" hidden="false" customHeight="false" outlineLevel="0" collapsed="false">
      <c r="C508" s="159"/>
      <c r="D508" s="159"/>
      <c r="E508" s="159"/>
    </row>
    <row r="509" s="20" customFormat="true" ht="12.75" hidden="false" customHeight="false" outlineLevel="0" collapsed="false">
      <c r="C509" s="159"/>
      <c r="D509" s="159"/>
      <c r="E509" s="159"/>
    </row>
    <row r="510" s="20" customFormat="true" ht="12.75" hidden="false" customHeight="false" outlineLevel="0" collapsed="false">
      <c r="C510" s="159"/>
      <c r="D510" s="159"/>
      <c r="E510" s="159"/>
    </row>
    <row r="511" s="20" customFormat="true" ht="12.75" hidden="false" customHeight="false" outlineLevel="0" collapsed="false">
      <c r="C511" s="159"/>
      <c r="D511" s="159"/>
      <c r="E511" s="159"/>
    </row>
    <row r="512" s="20" customFormat="true" ht="12.75" hidden="false" customHeight="false" outlineLevel="0" collapsed="false">
      <c r="C512" s="159"/>
      <c r="D512" s="159"/>
      <c r="E512" s="159"/>
    </row>
    <row r="513" s="20" customFormat="true" ht="12.75" hidden="false" customHeight="false" outlineLevel="0" collapsed="false">
      <c r="C513" s="159"/>
      <c r="D513" s="159"/>
      <c r="E513" s="159"/>
    </row>
    <row r="514" s="20" customFormat="true" ht="12.75" hidden="false" customHeight="false" outlineLevel="0" collapsed="false">
      <c r="C514" s="159"/>
      <c r="D514" s="159"/>
      <c r="E514" s="159"/>
    </row>
    <row r="515" s="20" customFormat="true" ht="12.75" hidden="false" customHeight="false" outlineLevel="0" collapsed="false">
      <c r="C515" s="159"/>
      <c r="D515" s="159"/>
      <c r="E515" s="159"/>
    </row>
    <row r="516" s="20" customFormat="true" ht="12.75" hidden="false" customHeight="false" outlineLevel="0" collapsed="false">
      <c r="C516" s="159"/>
      <c r="D516" s="159"/>
      <c r="E516" s="159"/>
    </row>
    <row r="517" s="20" customFormat="true" ht="12.75" hidden="false" customHeight="false" outlineLevel="0" collapsed="false">
      <c r="C517" s="159"/>
      <c r="D517" s="159"/>
      <c r="E517" s="159"/>
    </row>
    <row r="518" s="20" customFormat="true" ht="12.75" hidden="false" customHeight="false" outlineLevel="0" collapsed="false">
      <c r="C518" s="159"/>
      <c r="D518" s="159"/>
      <c r="E518" s="159"/>
    </row>
    <row r="519" s="20" customFormat="true" ht="12.75" hidden="false" customHeight="false" outlineLevel="0" collapsed="false">
      <c r="C519" s="159"/>
      <c r="D519" s="159"/>
      <c r="E519" s="159"/>
    </row>
    <row r="520" s="20" customFormat="true" ht="12.75" hidden="false" customHeight="false" outlineLevel="0" collapsed="false">
      <c r="C520" s="159"/>
      <c r="D520" s="159"/>
      <c r="E520" s="159"/>
    </row>
    <row r="521" s="20" customFormat="true" ht="12.75" hidden="false" customHeight="false" outlineLevel="0" collapsed="false">
      <c r="C521" s="159"/>
      <c r="D521" s="159"/>
      <c r="E521" s="159"/>
    </row>
    <row r="522" s="20" customFormat="true" ht="12.75" hidden="false" customHeight="false" outlineLevel="0" collapsed="false">
      <c r="C522" s="159"/>
      <c r="D522" s="159"/>
      <c r="E522" s="159"/>
    </row>
    <row r="523" s="20" customFormat="true" ht="12.75" hidden="false" customHeight="false" outlineLevel="0" collapsed="false">
      <c r="C523" s="159"/>
      <c r="D523" s="159"/>
      <c r="E523" s="159"/>
    </row>
    <row r="524" s="20" customFormat="true" ht="12.75" hidden="false" customHeight="false" outlineLevel="0" collapsed="false">
      <c r="C524" s="159"/>
      <c r="D524" s="159"/>
      <c r="E524" s="159"/>
    </row>
    <row r="525" s="20" customFormat="true" ht="12.75" hidden="false" customHeight="false" outlineLevel="0" collapsed="false">
      <c r="C525" s="159"/>
      <c r="D525" s="159"/>
      <c r="E525" s="159"/>
    </row>
    <row r="526" s="20" customFormat="true" ht="12.75" hidden="false" customHeight="false" outlineLevel="0" collapsed="false">
      <c r="C526" s="159"/>
      <c r="D526" s="159"/>
      <c r="E526" s="159"/>
    </row>
    <row r="527" s="20" customFormat="true" ht="12.75" hidden="false" customHeight="false" outlineLevel="0" collapsed="false">
      <c r="C527" s="159"/>
      <c r="D527" s="159"/>
      <c r="E527" s="159"/>
    </row>
    <row r="528" s="20" customFormat="true" ht="12.75" hidden="false" customHeight="false" outlineLevel="0" collapsed="false">
      <c r="C528" s="159"/>
      <c r="D528" s="159"/>
      <c r="E528" s="159"/>
    </row>
    <row r="529" s="20" customFormat="true" ht="12.75" hidden="false" customHeight="false" outlineLevel="0" collapsed="false">
      <c r="C529" s="159"/>
      <c r="D529" s="159"/>
      <c r="E529" s="159"/>
    </row>
    <row r="530" s="20" customFormat="true" ht="12.75" hidden="false" customHeight="false" outlineLevel="0" collapsed="false">
      <c r="C530" s="159"/>
      <c r="D530" s="159"/>
      <c r="E530" s="159"/>
    </row>
    <row r="531" s="20" customFormat="true" ht="12.75" hidden="false" customHeight="false" outlineLevel="0" collapsed="false">
      <c r="C531" s="159"/>
      <c r="D531" s="159"/>
      <c r="E531" s="159"/>
    </row>
    <row r="532" s="20" customFormat="true" ht="12.75" hidden="false" customHeight="false" outlineLevel="0" collapsed="false">
      <c r="C532" s="159"/>
      <c r="D532" s="159"/>
      <c r="E532" s="159"/>
    </row>
    <row r="533" s="20" customFormat="true" ht="12.75" hidden="false" customHeight="false" outlineLevel="0" collapsed="false">
      <c r="C533" s="159"/>
      <c r="D533" s="159"/>
      <c r="E533" s="159"/>
    </row>
    <row r="534" s="20" customFormat="true" ht="12.75" hidden="false" customHeight="false" outlineLevel="0" collapsed="false">
      <c r="C534" s="159"/>
      <c r="D534" s="159"/>
      <c r="E534" s="159"/>
    </row>
    <row r="535" s="20" customFormat="true" ht="12.75" hidden="false" customHeight="false" outlineLevel="0" collapsed="false">
      <c r="C535" s="159"/>
      <c r="D535" s="159"/>
      <c r="E535" s="159"/>
    </row>
    <row r="536" s="20" customFormat="true" ht="12.75" hidden="false" customHeight="false" outlineLevel="0" collapsed="false">
      <c r="C536" s="159"/>
      <c r="D536" s="159"/>
      <c r="E536" s="159"/>
    </row>
    <row r="537" s="20" customFormat="true" ht="12.75" hidden="false" customHeight="false" outlineLevel="0" collapsed="false">
      <c r="C537" s="159"/>
      <c r="D537" s="159"/>
      <c r="E537" s="159"/>
    </row>
    <row r="538" s="20" customFormat="true" ht="12.75" hidden="false" customHeight="false" outlineLevel="0" collapsed="false">
      <c r="C538" s="159"/>
      <c r="D538" s="159"/>
      <c r="E538" s="159"/>
    </row>
    <row r="539" s="20" customFormat="true" ht="12.75" hidden="false" customHeight="false" outlineLevel="0" collapsed="false">
      <c r="C539" s="159"/>
      <c r="D539" s="159"/>
      <c r="E539" s="159"/>
    </row>
    <row r="540" s="20" customFormat="true" ht="12.75" hidden="false" customHeight="false" outlineLevel="0" collapsed="false">
      <c r="C540" s="159"/>
      <c r="D540" s="159"/>
      <c r="E540" s="159"/>
    </row>
    <row r="541" s="20" customFormat="true" ht="12.75" hidden="false" customHeight="false" outlineLevel="0" collapsed="false">
      <c r="C541" s="159"/>
      <c r="D541" s="159"/>
      <c r="E541" s="159"/>
    </row>
    <row r="542" s="20" customFormat="true" ht="12.75" hidden="false" customHeight="false" outlineLevel="0" collapsed="false">
      <c r="C542" s="159"/>
      <c r="D542" s="159"/>
      <c r="E542" s="159"/>
    </row>
    <row r="543" s="20" customFormat="true" ht="12.75" hidden="false" customHeight="false" outlineLevel="0" collapsed="false">
      <c r="C543" s="159"/>
      <c r="D543" s="159"/>
      <c r="E543" s="159"/>
    </row>
    <row r="544" s="20" customFormat="true" ht="12.75" hidden="false" customHeight="false" outlineLevel="0" collapsed="false">
      <c r="C544" s="159"/>
      <c r="D544" s="159"/>
      <c r="E544" s="159"/>
    </row>
    <row r="545" s="20" customFormat="true" ht="12.75" hidden="false" customHeight="false" outlineLevel="0" collapsed="false">
      <c r="C545" s="159"/>
      <c r="D545" s="159"/>
      <c r="E545" s="159"/>
    </row>
    <row r="546" s="20" customFormat="true" ht="12.75" hidden="false" customHeight="false" outlineLevel="0" collapsed="false">
      <c r="C546" s="159"/>
      <c r="D546" s="159"/>
      <c r="E546" s="159"/>
    </row>
    <row r="547" s="20" customFormat="true" ht="12.75" hidden="false" customHeight="false" outlineLevel="0" collapsed="false">
      <c r="C547" s="159"/>
      <c r="D547" s="159"/>
      <c r="E547" s="159"/>
    </row>
    <row r="548" s="20" customFormat="true" ht="12.75" hidden="false" customHeight="false" outlineLevel="0" collapsed="false">
      <c r="C548" s="159"/>
      <c r="D548" s="159"/>
      <c r="E548" s="159"/>
    </row>
    <row r="549" s="20" customFormat="true" ht="12.75" hidden="false" customHeight="false" outlineLevel="0" collapsed="false">
      <c r="C549" s="159"/>
      <c r="D549" s="159"/>
      <c r="E549" s="159"/>
    </row>
    <row r="550" s="20" customFormat="true" ht="12.75" hidden="false" customHeight="false" outlineLevel="0" collapsed="false">
      <c r="C550" s="159"/>
      <c r="D550" s="159"/>
      <c r="E550" s="159"/>
    </row>
    <row r="551" s="20" customFormat="true" ht="12.75" hidden="false" customHeight="false" outlineLevel="0" collapsed="false">
      <c r="C551" s="159"/>
      <c r="D551" s="159"/>
      <c r="E551" s="159"/>
    </row>
    <row r="552" s="20" customFormat="true" ht="12.75" hidden="false" customHeight="false" outlineLevel="0" collapsed="false">
      <c r="C552" s="159"/>
      <c r="D552" s="159"/>
      <c r="E552" s="159"/>
    </row>
    <row r="553" s="20" customFormat="true" ht="12.75" hidden="false" customHeight="false" outlineLevel="0" collapsed="false">
      <c r="C553" s="159"/>
      <c r="D553" s="159"/>
      <c r="E553" s="159"/>
    </row>
    <row r="554" s="20" customFormat="true" ht="12.75" hidden="false" customHeight="false" outlineLevel="0" collapsed="false">
      <c r="C554" s="159"/>
      <c r="D554" s="159"/>
      <c r="E554" s="159"/>
    </row>
    <row r="555" s="20" customFormat="true" ht="12.75" hidden="false" customHeight="false" outlineLevel="0" collapsed="false">
      <c r="C555" s="159"/>
      <c r="D555" s="159"/>
      <c r="E555" s="159"/>
    </row>
    <row r="556" s="20" customFormat="true" ht="12.75" hidden="false" customHeight="false" outlineLevel="0" collapsed="false">
      <c r="C556" s="159"/>
      <c r="D556" s="159"/>
      <c r="E556" s="159"/>
    </row>
    <row r="557" s="20" customFormat="true" ht="12.75" hidden="false" customHeight="false" outlineLevel="0" collapsed="false">
      <c r="C557" s="159"/>
      <c r="D557" s="159"/>
      <c r="E557" s="159"/>
    </row>
    <row r="558" s="20" customFormat="true" ht="12.75" hidden="false" customHeight="false" outlineLevel="0" collapsed="false">
      <c r="C558" s="159"/>
      <c r="D558" s="159"/>
      <c r="E558" s="159"/>
    </row>
    <row r="559" s="20" customFormat="true" ht="12.75" hidden="false" customHeight="false" outlineLevel="0" collapsed="false">
      <c r="C559" s="159"/>
      <c r="D559" s="159"/>
      <c r="E559" s="159"/>
    </row>
    <row r="560" s="20" customFormat="true" ht="12.75" hidden="false" customHeight="false" outlineLevel="0" collapsed="false">
      <c r="C560" s="159"/>
      <c r="D560" s="159"/>
      <c r="E560" s="159"/>
    </row>
    <row r="561" s="20" customFormat="true" ht="12.75" hidden="false" customHeight="false" outlineLevel="0" collapsed="false">
      <c r="C561" s="159"/>
      <c r="D561" s="159"/>
      <c r="E561" s="159"/>
    </row>
    <row r="562" s="20" customFormat="true" ht="12.75" hidden="false" customHeight="false" outlineLevel="0" collapsed="false">
      <c r="C562" s="159"/>
      <c r="D562" s="159"/>
      <c r="E562" s="159"/>
    </row>
    <row r="563" s="20" customFormat="true" ht="12.75" hidden="false" customHeight="false" outlineLevel="0" collapsed="false">
      <c r="C563" s="159"/>
      <c r="D563" s="159"/>
      <c r="E563" s="159"/>
    </row>
    <row r="564" s="20" customFormat="true" ht="12.75" hidden="false" customHeight="false" outlineLevel="0" collapsed="false">
      <c r="C564" s="159"/>
      <c r="D564" s="159"/>
      <c r="E564" s="159"/>
    </row>
    <row r="565" s="20" customFormat="true" ht="12.75" hidden="false" customHeight="false" outlineLevel="0" collapsed="false">
      <c r="C565" s="159"/>
      <c r="D565" s="159"/>
      <c r="E565" s="159"/>
    </row>
    <row r="566" s="20" customFormat="true" ht="12.75" hidden="false" customHeight="false" outlineLevel="0" collapsed="false">
      <c r="C566" s="159"/>
      <c r="D566" s="159"/>
      <c r="E566" s="159"/>
    </row>
  </sheetData>
  <sheetProtection sheet="true" password="dc57" objects="true" scenarios="true"/>
  <mergeCells count="79">
    <mergeCell ref="B2:E2"/>
    <mergeCell ref="B5:E5"/>
    <mergeCell ref="B6:D6"/>
    <mergeCell ref="B7:D7"/>
    <mergeCell ref="B8:D8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2:B23"/>
    <mergeCell ref="C22:D22"/>
    <mergeCell ref="E22:E23"/>
    <mergeCell ref="C23:D23"/>
    <mergeCell ref="B24:E24"/>
    <mergeCell ref="C25:D25"/>
    <mergeCell ref="C26:D26"/>
    <mergeCell ref="B28:E28"/>
    <mergeCell ref="B29:E29"/>
    <mergeCell ref="E30:E31"/>
    <mergeCell ref="E33:E37"/>
    <mergeCell ref="B39:D39"/>
    <mergeCell ref="B40:E40"/>
    <mergeCell ref="E41:E42"/>
    <mergeCell ref="B47:E47"/>
    <mergeCell ref="C48:D48"/>
    <mergeCell ref="E48:E67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B68:C68"/>
    <mergeCell ref="B70:C70"/>
    <mergeCell ref="B72:E72"/>
    <mergeCell ref="E73:E78"/>
    <mergeCell ref="D80:E80"/>
    <mergeCell ref="B81:E81"/>
    <mergeCell ref="B82:C82"/>
    <mergeCell ref="B83:C83"/>
    <mergeCell ref="B85:C85"/>
    <mergeCell ref="D86:E86"/>
    <mergeCell ref="B87:E87"/>
    <mergeCell ref="B88:E88"/>
    <mergeCell ref="E89:E90"/>
    <mergeCell ref="B92:D92"/>
    <mergeCell ref="B93:C93"/>
    <mergeCell ref="B95:E95"/>
    <mergeCell ref="E96:E98"/>
    <mergeCell ref="D102:E102"/>
    <mergeCell ref="B103:E103"/>
    <mergeCell ref="B104:C104"/>
    <mergeCell ref="E104:E108"/>
    <mergeCell ref="B105:C105"/>
    <mergeCell ref="B106:C106"/>
    <mergeCell ref="B107:C107"/>
    <mergeCell ref="B108:C108"/>
    <mergeCell ref="B110:E110"/>
    <mergeCell ref="E111:E112"/>
    <mergeCell ref="B115:C115"/>
    <mergeCell ref="E115:E117"/>
    <mergeCell ref="B116:C116"/>
    <mergeCell ref="B117:C117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1" manualBreakCount="1">
    <brk id="39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D568"/>
  <sheetViews>
    <sheetView showFormulas="false" showGridLines="false" showRowColHeaders="true" showZeros="true" rightToLeft="false" tabSelected="false" showOutlineSymbols="true" defaultGridColor="true" view="normal" topLeftCell="A139" colorId="64" zoomScale="100" zoomScaleNormal="100" zoomScalePageLayoutView="100" workbookViewId="0">
      <selection pane="topLeft" activeCell="E141" activeCellId="0" sqref="E141"/>
    </sheetView>
  </sheetViews>
  <sheetFormatPr defaultColWidth="9.13671875" defaultRowHeight="12.75" zeroHeight="false" outlineLevelRow="2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58" width="11.86"/>
    <col collapsed="false" customWidth="true" hidden="false" outlineLevel="0" max="4" min="4" style="58" width="14.69"/>
    <col collapsed="false" customWidth="true" hidden="false" outlineLevel="0" max="5" min="5" style="58" width="19.99"/>
    <col collapsed="false" customWidth="true" hidden="false" outlineLevel="0" max="6" min="6" style="21" width="15.42"/>
    <col collapsed="false" customWidth="true" hidden="false" outlineLevel="0" max="7" min="7" style="20" width="1.85"/>
    <col collapsed="false" customWidth="true" hidden="false" outlineLevel="0" max="8" min="8" style="20" width="11.99"/>
    <col collapsed="false" customWidth="false" hidden="false" outlineLevel="0" max="82" min="9" style="20" width="9.13"/>
    <col collapsed="false" customWidth="false" hidden="false" outlineLevel="0" max="1024" min="83" style="21" width="9.13"/>
  </cols>
  <sheetData>
    <row r="1" customFormat="false" ht="7.5" hidden="false" customHeight="true" outlineLevel="0" collapsed="false"/>
    <row r="2" customFormat="false" ht="17.25" hidden="false" customHeight="false" outlineLevel="0" collapsed="false">
      <c r="B2" s="59" t="s">
        <v>76</v>
      </c>
      <c r="C2" s="59"/>
      <c r="D2" s="59"/>
      <c r="E2" s="59"/>
      <c r="F2" s="60"/>
    </row>
    <row r="3" customFormat="false" ht="15" hidden="false" customHeight="true" outlineLevel="0" collapsed="false">
      <c r="B3" s="61" t="s">
        <v>77</v>
      </c>
      <c r="F3" s="31"/>
    </row>
    <row r="4" customFormat="false" ht="15" hidden="false" customHeight="true" outlineLevel="0" collapsed="false">
      <c r="B4" s="61" t="s">
        <v>78</v>
      </c>
      <c r="F4" s="31"/>
    </row>
    <row r="5" customFormat="false" ht="15" hidden="false" customHeight="true" outlineLevel="0" collapsed="false">
      <c r="B5" s="62" t="s">
        <v>46</v>
      </c>
      <c r="C5" s="62"/>
      <c r="D5" s="62"/>
      <c r="E5" s="62"/>
      <c r="F5" s="63"/>
    </row>
    <row r="6" customFormat="false" ht="15" hidden="false" customHeight="true" outlineLevel="0" collapsed="false">
      <c r="B6" s="64" t="s">
        <v>79</v>
      </c>
      <c r="C6" s="64"/>
      <c r="D6" s="64"/>
      <c r="E6" s="65" t="n">
        <f aca="false">RESUMO!C21</f>
        <v>0</v>
      </c>
      <c r="F6" s="66"/>
    </row>
    <row r="7" customFormat="false" ht="15" hidden="false" customHeight="true" outlineLevel="0" collapsed="false">
      <c r="B7" s="64" t="s">
        <v>80</v>
      </c>
      <c r="C7" s="64"/>
      <c r="D7" s="64"/>
      <c r="E7" s="36" t="s">
        <v>49</v>
      </c>
      <c r="F7" s="63"/>
    </row>
    <row r="8" customFormat="false" ht="15" hidden="false" customHeight="true" outlineLevel="0" collapsed="false">
      <c r="B8" s="64" t="s">
        <v>81</v>
      </c>
      <c r="C8" s="64"/>
      <c r="D8" s="64"/>
      <c r="E8" s="67"/>
      <c r="F8" s="63"/>
    </row>
    <row r="9" customFormat="false" ht="15" hidden="false" customHeight="true" outlineLevel="0" collapsed="false">
      <c r="B9" s="34" t="s">
        <v>82</v>
      </c>
      <c r="C9" s="68"/>
      <c r="D9" s="68"/>
      <c r="E9" s="67"/>
      <c r="F9" s="63"/>
    </row>
    <row r="10" customFormat="false" ht="15" hidden="false" customHeight="true" outlineLevel="0" collapsed="false">
      <c r="B10" s="64" t="s">
        <v>83</v>
      </c>
      <c r="C10" s="64"/>
      <c r="D10" s="64"/>
      <c r="E10" s="67"/>
      <c r="F10" s="69"/>
    </row>
    <row r="11" customFormat="false" ht="15" hidden="false" customHeight="true" outlineLevel="0" collapsed="false">
      <c r="B11" s="70" t="s">
        <v>84</v>
      </c>
      <c r="C11" s="70"/>
      <c r="D11" s="70"/>
      <c r="E11" s="71" t="n">
        <v>24</v>
      </c>
      <c r="F11" s="63"/>
    </row>
    <row r="12" customFormat="false" ht="6.95" hidden="false" customHeight="true" outlineLevel="0" collapsed="false">
      <c r="F12" s="31"/>
    </row>
    <row r="13" customFormat="false" ht="15" hidden="false" customHeight="true" outlineLevel="0" collapsed="false">
      <c r="B13" s="62" t="s">
        <v>85</v>
      </c>
      <c r="C13" s="62"/>
      <c r="D13" s="62"/>
      <c r="E13" s="62"/>
      <c r="F13" s="63"/>
    </row>
    <row r="14" customFormat="false" ht="24.95" hidden="false" customHeight="true" outlineLevel="0" collapsed="false">
      <c r="B14" s="39" t="s">
        <v>86</v>
      </c>
      <c r="C14" s="72" t="s">
        <v>87</v>
      </c>
      <c r="D14" s="72"/>
      <c r="E14" s="73" t="s">
        <v>88</v>
      </c>
      <c r="F14" s="74"/>
    </row>
    <row r="15" s="21" customFormat="true" ht="15" hidden="false" customHeight="true" outlineLevel="0" collapsed="false">
      <c r="B15" s="75" t="s">
        <v>201</v>
      </c>
      <c r="C15" s="76" t="s">
        <v>198</v>
      </c>
      <c r="D15" s="76"/>
      <c r="E15" s="71" t="n">
        <v>2</v>
      </c>
      <c r="F15" s="63"/>
    </row>
    <row r="16" customFormat="false" ht="6.95" hidden="false" customHeight="true" outlineLevel="0" collapsed="false">
      <c r="F16" s="31"/>
    </row>
    <row r="17" customFormat="false" ht="15" hidden="false" customHeight="true" outlineLevel="0" collapsed="false">
      <c r="B17" s="62" t="s">
        <v>91</v>
      </c>
      <c r="C17" s="62"/>
      <c r="D17" s="62"/>
      <c r="E17" s="62"/>
      <c r="F17" s="63"/>
    </row>
    <row r="18" customFormat="false" ht="15" hidden="false" customHeight="true" outlineLevel="0" collapsed="false">
      <c r="B18" s="24" t="s">
        <v>92</v>
      </c>
      <c r="C18" s="24"/>
      <c r="D18" s="24"/>
      <c r="E18" s="24"/>
      <c r="F18" s="63"/>
    </row>
    <row r="19" customFormat="false" ht="15" hidden="false" customHeight="true" outlineLevel="0" collapsed="false">
      <c r="B19" s="64" t="s">
        <v>93</v>
      </c>
      <c r="C19" s="64"/>
      <c r="D19" s="64"/>
      <c r="E19" s="36" t="s">
        <v>199</v>
      </c>
      <c r="F19" s="63"/>
    </row>
    <row r="20" customFormat="false" ht="15" hidden="false" customHeight="true" outlineLevel="0" collapsed="false">
      <c r="B20" s="64" t="s">
        <v>95</v>
      </c>
      <c r="C20" s="64"/>
      <c r="D20" s="64"/>
      <c r="E20" s="77" t="n">
        <v>2023.09</v>
      </c>
      <c r="F20" s="78"/>
    </row>
    <row r="21" customFormat="false" ht="15" hidden="false" customHeight="true" outlineLevel="0" collapsed="false">
      <c r="B21" s="64" t="s">
        <v>193</v>
      </c>
      <c r="C21" s="64"/>
      <c r="D21" s="64"/>
      <c r="E21" s="77" t="n">
        <v>1212</v>
      </c>
      <c r="F21" s="78"/>
    </row>
    <row r="22" s="49" customFormat="true" ht="6.95" hidden="false" customHeight="true" outlineLevel="0" collapsed="false">
      <c r="B22" s="79"/>
      <c r="C22" s="56"/>
      <c r="D22" s="56"/>
      <c r="E22" s="56"/>
    </row>
    <row r="23" customFormat="false" ht="30.75" hidden="false" customHeight="true" outlineLevel="0" collapsed="false">
      <c r="B23" s="80" t="str">
        <f aca="false">B15</f>
        <v>Recepcionista - Insalubridade</v>
      </c>
      <c r="C23" s="81" t="s">
        <v>96</v>
      </c>
      <c r="D23" s="81"/>
      <c r="E23" s="82" t="s">
        <v>97</v>
      </c>
      <c r="F23" s="20"/>
      <c r="CA23" s="21"/>
      <c r="CB23" s="21"/>
      <c r="CC23" s="21"/>
      <c r="CD23" s="21"/>
    </row>
    <row r="24" customFormat="false" ht="30" hidden="false" customHeight="true" outlineLevel="0" collapsed="false">
      <c r="B24" s="80"/>
      <c r="C24" s="83" t="s">
        <v>98</v>
      </c>
      <c r="D24" s="83"/>
      <c r="E24" s="82"/>
      <c r="F24" s="20"/>
      <c r="CA24" s="21"/>
      <c r="CB24" s="21"/>
      <c r="CC24" s="21"/>
      <c r="CD24" s="21"/>
    </row>
    <row r="25" customFormat="false" ht="15.2" hidden="false" customHeight="true" outlineLevel="0" collapsed="false">
      <c r="B25" s="24" t="s">
        <v>99</v>
      </c>
      <c r="C25" s="24"/>
      <c r="D25" s="24"/>
      <c r="E25" s="24"/>
      <c r="F25" s="20"/>
      <c r="CC25" s="21"/>
      <c r="CD25" s="21"/>
    </row>
    <row r="26" customFormat="false" ht="15.2" hidden="false" customHeight="true" outlineLevel="1" collapsed="false">
      <c r="B26" s="45" t="s">
        <v>100</v>
      </c>
      <c r="C26" s="84" t="n">
        <f aca="false">E20</f>
        <v>2023.09</v>
      </c>
      <c r="D26" s="84"/>
      <c r="E26" s="85" t="s">
        <v>101</v>
      </c>
      <c r="F26" s="20"/>
      <c r="CC26" s="21"/>
      <c r="CD26" s="21"/>
    </row>
    <row r="27" customFormat="false" ht="39" hidden="false" customHeight="true" outlineLevel="1" collapsed="false">
      <c r="B27" s="164" t="s">
        <v>194</v>
      </c>
      <c r="C27" s="84" t="n">
        <f aca="false">40%*1212</f>
        <v>484.8</v>
      </c>
      <c r="D27" s="84"/>
      <c r="E27" s="85" t="s">
        <v>101</v>
      </c>
      <c r="F27" s="165" t="s">
        <v>195</v>
      </c>
      <c r="CC27" s="21"/>
      <c r="CD27" s="21"/>
    </row>
    <row r="28" customFormat="false" ht="15.2" hidden="false" customHeight="true" outlineLevel="0" collapsed="false">
      <c r="A28" s="21"/>
      <c r="B28" s="86" t="s">
        <v>102</v>
      </c>
      <c r="C28" s="87" t="n">
        <f aca="false">C26+C27</f>
        <v>2507.89</v>
      </c>
      <c r="D28" s="87"/>
      <c r="E28" s="88" t="s">
        <v>103</v>
      </c>
      <c r="F28" s="20"/>
      <c r="CC28" s="21"/>
      <c r="CD28" s="21"/>
    </row>
    <row r="29" s="20" customFormat="true" ht="6.95" hidden="false" customHeight="true" outlineLevel="0" collapsed="false">
      <c r="B29" s="89"/>
      <c r="C29" s="90"/>
      <c r="D29" s="90"/>
      <c r="E29" s="32"/>
      <c r="CC29" s="21"/>
      <c r="CD29" s="21"/>
    </row>
    <row r="30" s="20" customFormat="true" ht="15.2" hidden="false" customHeight="true" outlineLevel="0" collapsed="false">
      <c r="B30" s="62" t="s">
        <v>104</v>
      </c>
      <c r="C30" s="62"/>
      <c r="D30" s="62"/>
      <c r="E30" s="62"/>
      <c r="CC30" s="21"/>
      <c r="CD30" s="21"/>
    </row>
    <row r="31" s="20" customFormat="true" ht="27.75" hidden="false" customHeight="true" outlineLevel="1" collapsed="false">
      <c r="B31" s="91" t="s">
        <v>105</v>
      </c>
      <c r="C31" s="91"/>
      <c r="D31" s="91"/>
      <c r="E31" s="91"/>
      <c r="CC31" s="21"/>
      <c r="CD31" s="21"/>
    </row>
    <row r="32" s="20" customFormat="true" ht="15.2" hidden="false" customHeight="true" outlineLevel="1" collapsed="false">
      <c r="B32" s="34" t="s">
        <v>106</v>
      </c>
      <c r="C32" s="92" t="n">
        <v>0.2</v>
      </c>
      <c r="D32" s="93" t="n">
        <f aca="false">ROUND(C32*C$28,2)</f>
        <v>501.58</v>
      </c>
      <c r="E32" s="85" t="s">
        <v>101</v>
      </c>
      <c r="CC32" s="21"/>
      <c r="CD32" s="21"/>
    </row>
    <row r="33" s="20" customFormat="true" ht="15.2" hidden="false" customHeight="true" outlineLevel="1" collapsed="false">
      <c r="B33" s="34" t="s">
        <v>107</v>
      </c>
      <c r="C33" s="92" t="n">
        <v>0.025</v>
      </c>
      <c r="D33" s="93" t="n">
        <f aca="false">ROUND(C33*C$28,2)</f>
        <v>62.7</v>
      </c>
      <c r="E33" s="85"/>
      <c r="CC33" s="21"/>
      <c r="CD33" s="21"/>
    </row>
    <row r="34" s="20" customFormat="true" ht="15.2" hidden="false" customHeight="true" outlineLevel="1" collapsed="false">
      <c r="B34" s="45" t="s">
        <v>191</v>
      </c>
      <c r="C34" s="92" t="n">
        <f aca="false">Recepcionista!C32</f>
        <v>0</v>
      </c>
      <c r="D34" s="84" t="n">
        <f aca="false">ROUND(C34*C$28,2)</f>
        <v>0</v>
      </c>
      <c r="E34" s="85" t="s">
        <v>109</v>
      </c>
      <c r="F34" s="20" t="s">
        <v>202</v>
      </c>
      <c r="CC34" s="21"/>
      <c r="CD34" s="21"/>
    </row>
    <row r="35" s="20" customFormat="true" ht="15.2" hidden="false" customHeight="true" outlineLevel="1" collapsed="false">
      <c r="B35" s="34" t="s">
        <v>111</v>
      </c>
      <c r="C35" s="92" t="n">
        <v>0.015</v>
      </c>
      <c r="D35" s="93" t="n">
        <f aca="false">ROUND(C35*C$28,2)</f>
        <v>37.62</v>
      </c>
      <c r="E35" s="85" t="s">
        <v>101</v>
      </c>
      <c r="CC35" s="21"/>
      <c r="CD35" s="21"/>
    </row>
    <row r="36" s="20" customFormat="true" ht="15.2" hidden="false" customHeight="true" outlineLevel="1" collapsed="false">
      <c r="B36" s="34" t="s">
        <v>112</v>
      </c>
      <c r="C36" s="92" t="n">
        <v>0.01</v>
      </c>
      <c r="D36" s="93" t="n">
        <f aca="false">ROUND(C36*C$28,2)</f>
        <v>25.08</v>
      </c>
      <c r="E36" s="85"/>
      <c r="CC36" s="21"/>
      <c r="CD36" s="21"/>
    </row>
    <row r="37" s="20" customFormat="true" ht="15.2" hidden="false" customHeight="true" outlineLevel="1" collapsed="false">
      <c r="B37" s="34" t="s">
        <v>113</v>
      </c>
      <c r="C37" s="92" t="n">
        <v>0.006</v>
      </c>
      <c r="D37" s="93" t="n">
        <f aca="false">ROUND(C37*C$28,2)</f>
        <v>15.05</v>
      </c>
      <c r="E37" s="85"/>
      <c r="CC37" s="21"/>
      <c r="CD37" s="21"/>
    </row>
    <row r="38" s="20" customFormat="true" ht="15.2" hidden="false" customHeight="true" outlineLevel="1" collapsed="false">
      <c r="B38" s="34" t="s">
        <v>114</v>
      </c>
      <c r="C38" s="92" t="n">
        <v>0.002</v>
      </c>
      <c r="D38" s="93" t="n">
        <f aca="false">ROUND(C38*C$28,2)</f>
        <v>5.02</v>
      </c>
      <c r="E38" s="85"/>
      <c r="CC38" s="21"/>
      <c r="CD38" s="21"/>
    </row>
    <row r="39" s="20" customFormat="true" ht="15.2" hidden="false" customHeight="true" outlineLevel="1" collapsed="false">
      <c r="B39" s="34" t="s">
        <v>115</v>
      </c>
      <c r="C39" s="92" t="n">
        <v>0.08</v>
      </c>
      <c r="D39" s="93" t="n">
        <f aca="false">ROUND(C39*C$28,2)</f>
        <v>200.63</v>
      </c>
      <c r="E39" s="85"/>
      <c r="CC39" s="21"/>
      <c r="CD39" s="21"/>
    </row>
    <row r="40" s="20" customFormat="true" ht="15.2" hidden="false" customHeight="true" outlineLevel="1" collapsed="false">
      <c r="B40" s="39" t="s">
        <v>116</v>
      </c>
      <c r="C40" s="95" t="n">
        <f aca="false">SUM(C32:C39)</f>
        <v>0.338</v>
      </c>
      <c r="D40" s="96" t="n">
        <f aca="false">SUM(D32:D39)</f>
        <v>847.68</v>
      </c>
      <c r="E40" s="85" t="s">
        <v>103</v>
      </c>
      <c r="CC40" s="21"/>
      <c r="CD40" s="21"/>
    </row>
    <row r="41" s="20" customFormat="true" ht="3.6" hidden="false" customHeight="true" outlineLevel="1" collapsed="false">
      <c r="B41" s="97"/>
      <c r="C41" s="97"/>
      <c r="D41" s="97"/>
      <c r="E41" s="32"/>
      <c r="CC41" s="21"/>
      <c r="CD41" s="21"/>
    </row>
    <row r="42" s="20" customFormat="true" ht="15.2" hidden="false" customHeight="true" outlineLevel="1" collapsed="false">
      <c r="B42" s="24" t="s">
        <v>117</v>
      </c>
      <c r="C42" s="24"/>
      <c r="D42" s="24"/>
      <c r="E42" s="24"/>
      <c r="CC42" s="21"/>
      <c r="CD42" s="21"/>
    </row>
    <row r="43" s="20" customFormat="true" ht="15.2" hidden="false" customHeight="true" outlineLevel="2" collapsed="false">
      <c r="B43" s="34" t="s">
        <v>118</v>
      </c>
      <c r="C43" s="92" t="n">
        <f aca="false">1/12</f>
        <v>0.0833333333333333</v>
      </c>
      <c r="D43" s="93" t="n">
        <f aca="false">ROUND(C43*(C$28),2)</f>
        <v>208.99</v>
      </c>
      <c r="E43" s="85" t="s">
        <v>101</v>
      </c>
      <c r="CC43" s="21"/>
      <c r="CD43" s="21"/>
    </row>
    <row r="44" s="20" customFormat="true" ht="15.2" hidden="false" customHeight="true" outlineLevel="2" collapsed="false">
      <c r="B44" s="34" t="s">
        <v>119</v>
      </c>
      <c r="C44" s="92" t="n">
        <f aca="false">1/3/12</f>
        <v>0.0277777777777778</v>
      </c>
      <c r="D44" s="93" t="n">
        <f aca="false">ROUND(C44*(C$28),2)</f>
        <v>69.66</v>
      </c>
      <c r="E44" s="85"/>
      <c r="CC44" s="21"/>
      <c r="CD44" s="21"/>
    </row>
    <row r="45" s="20" customFormat="true" ht="15.2" hidden="false" customHeight="true" outlineLevel="2" collapsed="false">
      <c r="B45" s="39" t="s">
        <v>120</v>
      </c>
      <c r="C45" s="95" t="n">
        <f aca="false">SUM(C43:C44)</f>
        <v>0.111111111111111</v>
      </c>
      <c r="D45" s="96" t="n">
        <f aca="false">SUM(D43:D44)</f>
        <v>278.65</v>
      </c>
      <c r="E45" s="85" t="s">
        <v>103</v>
      </c>
      <c r="CC45" s="21"/>
      <c r="CD45" s="21"/>
    </row>
    <row r="46" s="20" customFormat="true" ht="15.2" hidden="false" customHeight="true" outlineLevel="2" collapsed="false">
      <c r="B46" s="34" t="s">
        <v>121</v>
      </c>
      <c r="C46" s="92" t="n">
        <f aca="false">C45*C40</f>
        <v>0.0375555555555555</v>
      </c>
      <c r="D46" s="93" t="n">
        <f aca="false">ROUND(C28*C46,2)</f>
        <v>94.19</v>
      </c>
      <c r="E46" s="98" t="s">
        <v>101</v>
      </c>
      <c r="CC46" s="21"/>
      <c r="CD46" s="21"/>
    </row>
    <row r="47" s="20" customFormat="true" ht="15.2" hidden="false" customHeight="true" outlineLevel="1" collapsed="false">
      <c r="B47" s="39" t="s">
        <v>122</v>
      </c>
      <c r="C47" s="95" t="n">
        <f aca="false">SUM(C46+C45)</f>
        <v>0.148666666666667</v>
      </c>
      <c r="D47" s="96" t="n">
        <f aca="false">SUM(D45:D46)</f>
        <v>372.84</v>
      </c>
      <c r="E47" s="85" t="s">
        <v>103</v>
      </c>
      <c r="CC47" s="21"/>
      <c r="CD47" s="21"/>
    </row>
    <row r="48" s="20" customFormat="true" ht="3.6" hidden="false" customHeight="true" outlineLevel="1" collapsed="false">
      <c r="B48" s="89"/>
      <c r="C48" s="90"/>
      <c r="D48" s="90"/>
      <c r="E48" s="32"/>
      <c r="CC48" s="21"/>
      <c r="CD48" s="21"/>
    </row>
    <row r="49" s="20" customFormat="true" ht="15.2" hidden="false" customHeight="true" outlineLevel="1" collapsed="false">
      <c r="B49" s="24" t="s">
        <v>123</v>
      </c>
      <c r="C49" s="24"/>
      <c r="D49" s="24"/>
      <c r="E49" s="24"/>
      <c r="CC49" s="21"/>
      <c r="CD49" s="21"/>
    </row>
    <row r="50" customFormat="false" ht="15.2" hidden="false" customHeight="true" outlineLevel="2" collapsed="false">
      <c r="B50" s="45" t="s">
        <v>124</v>
      </c>
      <c r="C50" s="93" t="n">
        <f aca="false">Recepcionista!C48</f>
        <v>0</v>
      </c>
      <c r="D50" s="93"/>
      <c r="E50" s="163" t="s">
        <v>109</v>
      </c>
      <c r="F50" s="20" t="s">
        <v>202</v>
      </c>
      <c r="CC50" s="21"/>
      <c r="CD50" s="21"/>
    </row>
    <row r="51" customFormat="false" ht="15.2" hidden="false" customHeight="true" outlineLevel="2" collapsed="false">
      <c r="B51" s="100" t="s">
        <v>126</v>
      </c>
      <c r="C51" s="166" t="n">
        <f aca="false">Recepcionista!C49</f>
        <v>0.06</v>
      </c>
      <c r="D51" s="93" t="n">
        <f aca="false">Recepcionista!D49</f>
        <v>0</v>
      </c>
      <c r="E51" s="163"/>
      <c r="F51" s="20" t="s">
        <v>202</v>
      </c>
      <c r="CC51" s="21"/>
      <c r="CD51" s="21"/>
    </row>
    <row r="52" customFormat="false" ht="15.2" hidden="false" customHeight="true" outlineLevel="2" collapsed="false">
      <c r="B52" s="45" t="s">
        <v>127</v>
      </c>
      <c r="C52" s="93" t="n">
        <f aca="false">Recepcionista!C50</f>
        <v>0</v>
      </c>
      <c r="D52" s="93"/>
      <c r="E52" s="163"/>
      <c r="F52" s="20" t="s">
        <v>202</v>
      </c>
      <c r="CC52" s="21"/>
      <c r="CD52" s="21"/>
    </row>
    <row r="53" customFormat="false" ht="15.2" hidden="false" customHeight="true" outlineLevel="2" collapsed="false">
      <c r="B53" s="100" t="s">
        <v>128</v>
      </c>
      <c r="C53" s="166" t="n">
        <f aca="false">Recepcionista!C51</f>
        <v>0.2</v>
      </c>
      <c r="D53" s="93" t="n">
        <f aca="false">Recepcionista!D51</f>
        <v>-0</v>
      </c>
      <c r="E53" s="163"/>
      <c r="F53" s="20" t="s">
        <v>202</v>
      </c>
      <c r="CC53" s="21"/>
      <c r="CD53" s="21"/>
    </row>
    <row r="54" customFormat="false" ht="15.2" hidden="false" customHeight="true" outlineLevel="2" collapsed="false">
      <c r="B54" s="45" t="s">
        <v>129</v>
      </c>
      <c r="C54" s="93" t="n">
        <f aca="false">Recepcionista!C52</f>
        <v>0</v>
      </c>
      <c r="D54" s="93"/>
      <c r="E54" s="163"/>
      <c r="F54" s="20" t="s">
        <v>202</v>
      </c>
      <c r="CC54" s="21"/>
      <c r="CD54" s="21"/>
    </row>
    <row r="55" customFormat="false" ht="15.2" hidden="false" customHeight="true" outlineLevel="2" collapsed="false">
      <c r="B55" s="167" t="s">
        <v>130</v>
      </c>
      <c r="C55" s="93" t="n">
        <f aca="false">Recepcionista!C53</f>
        <v>0</v>
      </c>
      <c r="D55" s="93"/>
      <c r="E55" s="163"/>
      <c r="F55" s="20" t="s">
        <v>202</v>
      </c>
      <c r="CC55" s="21"/>
      <c r="CD55" s="21"/>
    </row>
    <row r="56" customFormat="false" ht="15.2" hidden="false" customHeight="true" outlineLevel="2" collapsed="false">
      <c r="B56" s="45" t="s">
        <v>131</v>
      </c>
      <c r="C56" s="93" t="n">
        <f aca="false">Recepcionista!C54</f>
        <v>0</v>
      </c>
      <c r="D56" s="93"/>
      <c r="E56" s="163"/>
      <c r="F56" s="20" t="s">
        <v>202</v>
      </c>
      <c r="CC56" s="21"/>
      <c r="CD56" s="21"/>
    </row>
    <row r="57" customFormat="false" ht="15.2" hidden="false" customHeight="true" outlineLevel="2" collapsed="false">
      <c r="B57" s="167" t="s">
        <v>132</v>
      </c>
      <c r="C57" s="93" t="n">
        <f aca="false">Recepcionista!C55</f>
        <v>0</v>
      </c>
      <c r="D57" s="93"/>
      <c r="E57" s="163"/>
      <c r="F57" s="20" t="s">
        <v>202</v>
      </c>
      <c r="CC57" s="21"/>
      <c r="CD57" s="21"/>
    </row>
    <row r="58" customFormat="false" ht="15.2" hidden="false" customHeight="true" outlineLevel="2" collapsed="false">
      <c r="B58" s="45" t="s">
        <v>133</v>
      </c>
      <c r="C58" s="93" t="n">
        <f aca="false">Recepcionista!C56</f>
        <v>0</v>
      </c>
      <c r="D58" s="93"/>
      <c r="E58" s="163"/>
      <c r="F58" s="20" t="s">
        <v>202</v>
      </c>
      <c r="CC58" s="21"/>
      <c r="CD58" s="21"/>
    </row>
    <row r="59" customFormat="false" ht="15.2" hidden="false" customHeight="true" outlineLevel="2" collapsed="false">
      <c r="B59" s="167" t="s">
        <v>134</v>
      </c>
      <c r="C59" s="93" t="n">
        <f aca="false">Recepcionista!C57</f>
        <v>0</v>
      </c>
      <c r="D59" s="93"/>
      <c r="E59" s="163"/>
      <c r="F59" s="20" t="s">
        <v>202</v>
      </c>
      <c r="CC59" s="21"/>
      <c r="CD59" s="21"/>
    </row>
    <row r="60" customFormat="false" ht="15.2" hidden="false" customHeight="true" outlineLevel="2" collapsed="false">
      <c r="B60" s="45" t="s">
        <v>135</v>
      </c>
      <c r="C60" s="93" t="n">
        <f aca="false">Recepcionista!C58</f>
        <v>0</v>
      </c>
      <c r="D60" s="93"/>
      <c r="E60" s="163"/>
      <c r="F60" s="20" t="s">
        <v>202</v>
      </c>
      <c r="CC60" s="21"/>
      <c r="CD60" s="21"/>
    </row>
    <row r="61" customFormat="false" ht="15.2" hidden="false" customHeight="true" outlineLevel="2" collapsed="false">
      <c r="B61" s="167" t="s">
        <v>136</v>
      </c>
      <c r="C61" s="93" t="n">
        <f aca="false">Recepcionista!C59</f>
        <v>0</v>
      </c>
      <c r="D61" s="93"/>
      <c r="E61" s="163"/>
      <c r="F61" s="20" t="s">
        <v>202</v>
      </c>
      <c r="CC61" s="21"/>
      <c r="CD61" s="21"/>
    </row>
    <row r="62" customFormat="false" ht="15.2" hidden="false" customHeight="true" outlineLevel="2" collapsed="false">
      <c r="B62" s="45" t="s">
        <v>137</v>
      </c>
      <c r="C62" s="93" t="n">
        <f aca="false">Recepcionista!C60</f>
        <v>0</v>
      </c>
      <c r="D62" s="93"/>
      <c r="E62" s="163"/>
      <c r="F62" s="20" t="s">
        <v>202</v>
      </c>
      <c r="CC62" s="21"/>
      <c r="CD62" s="21"/>
    </row>
    <row r="63" customFormat="false" ht="15.2" hidden="false" customHeight="true" outlineLevel="2" collapsed="false">
      <c r="B63" s="167" t="s">
        <v>138</v>
      </c>
      <c r="C63" s="93" t="n">
        <f aca="false">Recepcionista!C61</f>
        <v>0</v>
      </c>
      <c r="D63" s="93"/>
      <c r="E63" s="163"/>
      <c r="F63" s="20" t="s">
        <v>202</v>
      </c>
      <c r="CC63" s="21"/>
      <c r="CD63" s="21"/>
    </row>
    <row r="64" customFormat="false" ht="15.2" hidden="false" customHeight="true" outlineLevel="2" collapsed="false">
      <c r="B64" s="45" t="s">
        <v>139</v>
      </c>
      <c r="C64" s="93" t="n">
        <f aca="false">Recepcionista!C62</f>
        <v>0</v>
      </c>
      <c r="D64" s="93"/>
      <c r="E64" s="163"/>
      <c r="F64" s="20" t="s">
        <v>202</v>
      </c>
      <c r="CC64" s="21"/>
      <c r="CD64" s="21"/>
    </row>
    <row r="65" customFormat="false" ht="15.2" hidden="false" customHeight="true" outlineLevel="2" collapsed="false">
      <c r="B65" s="167" t="s">
        <v>140</v>
      </c>
      <c r="C65" s="93" t="n">
        <f aca="false">Recepcionista!C63</f>
        <v>0</v>
      </c>
      <c r="D65" s="93"/>
      <c r="E65" s="163"/>
      <c r="F65" s="20" t="s">
        <v>202</v>
      </c>
      <c r="CC65" s="21"/>
      <c r="CD65" s="21"/>
    </row>
    <row r="66" customFormat="false" ht="15.2" hidden="false" customHeight="true" outlineLevel="2" collapsed="false">
      <c r="B66" s="45" t="s">
        <v>141</v>
      </c>
      <c r="C66" s="93" t="n">
        <f aca="false">Recepcionista!C64</f>
        <v>0</v>
      </c>
      <c r="D66" s="93"/>
      <c r="E66" s="163"/>
      <c r="F66" s="20" t="s">
        <v>202</v>
      </c>
      <c r="CC66" s="21"/>
      <c r="CD66" s="21"/>
    </row>
    <row r="67" customFormat="false" ht="15.2" hidden="false" customHeight="true" outlineLevel="2" collapsed="false">
      <c r="B67" s="167" t="s">
        <v>142</v>
      </c>
      <c r="C67" s="93" t="n">
        <f aca="false">Recepcionista!C65</f>
        <v>0</v>
      </c>
      <c r="D67" s="93"/>
      <c r="E67" s="163"/>
      <c r="F67" s="20" t="s">
        <v>202</v>
      </c>
      <c r="CC67" s="21"/>
      <c r="CD67" s="21"/>
    </row>
    <row r="68" customFormat="false" ht="15.2" hidden="false" customHeight="true" outlineLevel="2" collapsed="false">
      <c r="B68" s="45" t="s">
        <v>143</v>
      </c>
      <c r="C68" s="93" t="n">
        <f aca="false">Recepcionista!C66</f>
        <v>0</v>
      </c>
      <c r="D68" s="93"/>
      <c r="E68" s="163"/>
      <c r="F68" s="20" t="s">
        <v>202</v>
      </c>
      <c r="CC68" s="21"/>
      <c r="CD68" s="21"/>
    </row>
    <row r="69" customFormat="false" ht="15.2" hidden="false" customHeight="true" outlineLevel="2" collapsed="false">
      <c r="B69" s="103" t="s">
        <v>144</v>
      </c>
      <c r="C69" s="93" t="n">
        <f aca="false">Recepcionista!C67</f>
        <v>0</v>
      </c>
      <c r="D69" s="93"/>
      <c r="E69" s="163"/>
      <c r="F69" s="20" t="s">
        <v>202</v>
      </c>
      <c r="CC69" s="21"/>
      <c r="CD69" s="21"/>
    </row>
    <row r="70" s="20" customFormat="true" ht="15.2" hidden="false" customHeight="true" outlineLevel="1" collapsed="false">
      <c r="B70" s="104" t="s">
        <v>145</v>
      </c>
      <c r="C70" s="104"/>
      <c r="D70" s="96" t="n">
        <f aca="false">(C50+D51+C52+D53+C54-C55+C56-C57+C58-C59+C60-C61+C62-C63+C64-C65+C66-C67+C68-C69)</f>
        <v>0</v>
      </c>
      <c r="E70" s="88" t="s">
        <v>103</v>
      </c>
      <c r="CC70" s="21"/>
      <c r="CD70" s="21"/>
    </row>
    <row r="71" s="20" customFormat="true" ht="3.6" hidden="false" customHeight="true" outlineLevel="1" collapsed="false">
      <c r="B71" s="89"/>
      <c r="C71" s="90"/>
      <c r="D71" s="90"/>
      <c r="E71" s="105"/>
      <c r="CC71" s="21"/>
      <c r="CD71" s="21"/>
    </row>
    <row r="72" s="20" customFormat="true" ht="15" hidden="false" customHeight="true" outlineLevel="0" collapsed="false">
      <c r="B72" s="106" t="s">
        <v>146</v>
      </c>
      <c r="C72" s="106"/>
      <c r="D72" s="87" t="n">
        <f aca="false">SUM(D40+D47+D70)</f>
        <v>1220.52</v>
      </c>
      <c r="E72" s="88" t="s">
        <v>103</v>
      </c>
      <c r="CC72" s="21"/>
      <c r="CD72" s="21"/>
    </row>
    <row r="73" s="49" customFormat="true" ht="6.95" hidden="false" customHeight="true" outlineLevel="0" collapsed="false">
      <c r="B73" s="89"/>
      <c r="C73" s="90"/>
      <c r="D73" s="90"/>
      <c r="E73" s="32"/>
      <c r="CC73" s="31"/>
      <c r="CD73" s="31"/>
    </row>
    <row r="74" s="20" customFormat="true" ht="15.2" hidden="false" customHeight="true" outlineLevel="0" collapsed="false">
      <c r="B74" s="62" t="s">
        <v>147</v>
      </c>
      <c r="C74" s="62"/>
      <c r="D74" s="62"/>
      <c r="E74" s="62"/>
      <c r="CC74" s="21"/>
      <c r="CD74" s="21"/>
    </row>
    <row r="75" s="20" customFormat="true" ht="26.25" hidden="false" customHeight="true" outlineLevel="1" collapsed="false">
      <c r="B75" s="107" t="s">
        <v>148</v>
      </c>
      <c r="C75" s="108" t="n">
        <f aca="false">1/30*7/12</f>
        <v>0.0194444444444444</v>
      </c>
      <c r="D75" s="84" t="n">
        <f aca="false">ROUND(C$28*C75,2)</f>
        <v>48.76</v>
      </c>
      <c r="E75" s="85" t="s">
        <v>101</v>
      </c>
      <c r="CC75" s="21"/>
      <c r="CD75" s="21"/>
    </row>
    <row r="76" s="20" customFormat="true" ht="26.25" hidden="false" customHeight="true" outlineLevel="1" collapsed="false">
      <c r="B76" s="37" t="s">
        <v>149</v>
      </c>
      <c r="C76" s="109" t="n">
        <f aca="false">C40*C75</f>
        <v>0.00657222222222221</v>
      </c>
      <c r="D76" s="84" t="n">
        <f aca="false">ROUND(C$28*C76,2)</f>
        <v>16.48</v>
      </c>
      <c r="E76" s="85"/>
      <c r="CC76" s="21"/>
      <c r="CD76" s="21"/>
    </row>
    <row r="77" s="20" customFormat="true" ht="17.25" hidden="false" customHeight="true" outlineLevel="1" collapsed="false">
      <c r="B77" s="107" t="s">
        <v>150</v>
      </c>
      <c r="C77" s="108" t="n">
        <f aca="false">1*0.08*0.4</f>
        <v>0.032</v>
      </c>
      <c r="D77" s="84" t="n">
        <f aca="false">ROUND((C$28+D45)*C77,2)</f>
        <v>89.17</v>
      </c>
      <c r="E77" s="85"/>
      <c r="CC77" s="21"/>
      <c r="CD77" s="21"/>
    </row>
    <row r="78" s="20" customFormat="true" ht="27.75" hidden="false" customHeight="true" outlineLevel="1" collapsed="false">
      <c r="B78" s="107" t="s">
        <v>151</v>
      </c>
      <c r="C78" s="110" t="n">
        <v>1.56</v>
      </c>
      <c r="D78" s="111" t="n">
        <f aca="false">ROUND((C28/12)*1.56,2)</f>
        <v>326.03</v>
      </c>
      <c r="E78" s="85"/>
      <c r="CC78" s="21"/>
      <c r="CD78" s="21"/>
    </row>
    <row r="79" s="20" customFormat="true" ht="15" hidden="false" customHeight="true" outlineLevel="1" collapsed="false">
      <c r="B79" s="107" t="s">
        <v>152</v>
      </c>
      <c r="C79" s="109" t="n">
        <f aca="false">C78*0.08%</f>
        <v>0.001248</v>
      </c>
      <c r="D79" s="111" t="n">
        <f aca="false">ROUND(D78*C79,2)</f>
        <v>0.41</v>
      </c>
      <c r="E79" s="85"/>
      <c r="CC79" s="21"/>
      <c r="CD79" s="21"/>
    </row>
    <row r="80" s="20" customFormat="true" ht="15.2" hidden="false" customHeight="true" outlineLevel="1" collapsed="false">
      <c r="B80" s="107" t="s">
        <v>153</v>
      </c>
      <c r="C80" s="109" t="n">
        <f aca="false">(1*0.08*0.4)*1.56</f>
        <v>0.04992</v>
      </c>
      <c r="D80" s="111" t="n">
        <f aca="false">ROUND((C$28+D45)*C80,2)</f>
        <v>139.1</v>
      </c>
      <c r="E80" s="85"/>
      <c r="CC80" s="21"/>
      <c r="CD80" s="21"/>
    </row>
    <row r="81" s="20" customFormat="true" ht="15.2" hidden="false" customHeight="true" outlineLevel="0" collapsed="false">
      <c r="B81" s="86" t="s">
        <v>154</v>
      </c>
      <c r="C81" s="112" t="n">
        <f aca="false">SUM(C75:C75)</f>
        <v>0.0194444444444444</v>
      </c>
      <c r="D81" s="87" t="n">
        <f aca="false">SUM(D75:D80)</f>
        <v>619.95</v>
      </c>
      <c r="E81" s="88" t="s">
        <v>103</v>
      </c>
      <c r="CC81" s="21"/>
      <c r="CD81" s="21"/>
    </row>
    <row r="82" s="20" customFormat="true" ht="6.95" hidden="false" customHeight="true" outlineLevel="0" collapsed="false">
      <c r="B82" s="115"/>
      <c r="C82" s="170"/>
      <c r="D82" s="171"/>
      <c r="E82" s="171"/>
      <c r="CC82" s="21"/>
      <c r="CD82" s="21"/>
    </row>
    <row r="83" s="20" customFormat="true" ht="15.2" hidden="false" customHeight="true" outlineLevel="0" collapsed="false">
      <c r="B83" s="62" t="s">
        <v>155</v>
      </c>
      <c r="C83" s="62"/>
      <c r="D83" s="62"/>
      <c r="E83" s="62"/>
      <c r="CC83" s="21"/>
      <c r="CD83" s="21"/>
    </row>
    <row r="84" s="20" customFormat="true" ht="15.2" hidden="false" customHeight="true" outlineLevel="1" collapsed="false">
      <c r="B84" s="146" t="s">
        <v>156</v>
      </c>
      <c r="C84" s="146"/>
      <c r="D84" s="84" t="n">
        <f aca="false">(Uniforme!H11+Uniforme!H21)/2</f>
        <v>0</v>
      </c>
      <c r="E84" s="85" t="s">
        <v>109</v>
      </c>
      <c r="F84" s="20" t="s">
        <v>202</v>
      </c>
      <c r="CC84" s="21"/>
      <c r="CD84" s="21"/>
    </row>
    <row r="85" s="20" customFormat="true" ht="15.2" hidden="false" customHeight="true" outlineLevel="0" collapsed="false">
      <c r="B85" s="106" t="s">
        <v>157</v>
      </c>
      <c r="C85" s="106"/>
      <c r="D85" s="87" t="n">
        <f aca="false">SUM(D84:D84)</f>
        <v>0</v>
      </c>
      <c r="E85" s="88" t="s">
        <v>103</v>
      </c>
      <c r="CC85" s="21"/>
      <c r="CD85" s="21"/>
    </row>
    <row r="86" s="20" customFormat="true" ht="6.95" hidden="false" customHeight="true" outlineLevel="0" collapsed="false">
      <c r="B86" s="115"/>
      <c r="C86" s="79"/>
      <c r="D86" s="79"/>
      <c r="E86" s="105"/>
      <c r="CC86" s="21"/>
      <c r="CD86" s="21"/>
    </row>
    <row r="87" customFormat="false" ht="13.5" hidden="false" customHeight="true" outlineLevel="0" collapsed="false">
      <c r="B87" s="172" t="s">
        <v>158</v>
      </c>
      <c r="C87" s="172"/>
      <c r="D87" s="173" t="n">
        <f aca="false">D85+D81+D72+C28</f>
        <v>4348.36</v>
      </c>
      <c r="E87" s="118" t="s">
        <v>103</v>
      </c>
      <c r="F87" s="20"/>
      <c r="CC87" s="21"/>
      <c r="CD87" s="21"/>
    </row>
    <row r="88" s="20" customFormat="true" ht="6.95" hidden="false" customHeight="true" outlineLevel="0" collapsed="false">
      <c r="B88" s="89"/>
      <c r="C88" s="90"/>
      <c r="D88" s="142"/>
      <c r="E88" s="142"/>
      <c r="CC88" s="21"/>
      <c r="CD88" s="21"/>
    </row>
    <row r="89" s="20" customFormat="true" ht="15.2" hidden="false" customHeight="true" outlineLevel="0" collapsed="false">
      <c r="B89" s="62" t="s">
        <v>159</v>
      </c>
      <c r="C89" s="62"/>
      <c r="D89" s="62"/>
      <c r="E89" s="62"/>
      <c r="CC89" s="21"/>
      <c r="CD89" s="21"/>
    </row>
    <row r="90" s="20" customFormat="true" ht="15.2" hidden="false" customHeight="true" outlineLevel="0" collapsed="false">
      <c r="B90" s="24" t="s">
        <v>160</v>
      </c>
      <c r="C90" s="24"/>
      <c r="D90" s="24"/>
      <c r="E90" s="24"/>
      <c r="CC90" s="21"/>
      <c r="CD90" s="21"/>
    </row>
    <row r="91" customFormat="false" ht="15.2" hidden="false" customHeight="true" outlineLevel="1" collapsed="false">
      <c r="B91" s="45" t="s">
        <v>161</v>
      </c>
      <c r="C91" s="168" t="n">
        <f aca="false">Recepcionista!C89</f>
        <v>0</v>
      </c>
      <c r="D91" s="93" t="n">
        <f aca="false">ROUND(D$87*C91,2)</f>
        <v>0</v>
      </c>
      <c r="E91" s="85" t="s">
        <v>109</v>
      </c>
      <c r="F91" s="20" t="s">
        <v>202</v>
      </c>
      <c r="CC91" s="21"/>
      <c r="CD91" s="21"/>
    </row>
    <row r="92" customFormat="false" ht="15.2" hidden="false" customHeight="true" outlineLevel="1" collapsed="false">
      <c r="B92" s="45" t="s">
        <v>163</v>
      </c>
      <c r="C92" s="168" t="n">
        <f aca="false">Recepcionista!C90</f>
        <v>0</v>
      </c>
      <c r="D92" s="93" t="n">
        <f aca="false">ROUND((D$87+D91)*C92,2)</f>
        <v>0</v>
      </c>
      <c r="E92" s="85"/>
      <c r="F92" s="20" t="s">
        <v>202</v>
      </c>
      <c r="CC92" s="21"/>
      <c r="CD92" s="21"/>
    </row>
    <row r="93" customFormat="false" ht="15.2" hidden="false" customHeight="true" outlineLevel="0" collapsed="false">
      <c r="B93" s="39" t="s">
        <v>164</v>
      </c>
      <c r="C93" s="174" t="n">
        <f aca="false">SUM(C91:C92)</f>
        <v>0</v>
      </c>
      <c r="D93" s="96" t="n">
        <f aca="false">SUM(D91:D92)</f>
        <v>0</v>
      </c>
      <c r="E93" s="85" t="s">
        <v>103</v>
      </c>
      <c r="F93" s="20"/>
      <c r="CC93" s="21"/>
      <c r="CD93" s="21"/>
    </row>
    <row r="94" customFormat="false" ht="3.6" hidden="false" customHeight="true" outlineLevel="0" collapsed="false">
      <c r="B94" s="122"/>
      <c r="C94" s="122"/>
      <c r="D94" s="122"/>
      <c r="E94" s="105"/>
      <c r="F94" s="20"/>
      <c r="CC94" s="21"/>
      <c r="CD94" s="21"/>
    </row>
    <row r="95" customFormat="false" ht="25.5" hidden="false" customHeight="true" outlineLevel="0" collapsed="false">
      <c r="B95" s="123" t="s">
        <v>165</v>
      </c>
      <c r="C95" s="123"/>
      <c r="D95" s="124" t="n">
        <f aca="false">D87+D93</f>
        <v>4348.36</v>
      </c>
      <c r="E95" s="118" t="s">
        <v>103</v>
      </c>
      <c r="F95" s="20"/>
      <c r="CC95" s="21"/>
      <c r="CD95" s="21"/>
    </row>
    <row r="96" customFormat="false" ht="3.2" hidden="false" customHeight="true" outlineLevel="0" collapsed="false">
      <c r="B96" s="125"/>
      <c r="C96" s="126"/>
      <c r="D96" s="127"/>
      <c r="E96" s="128"/>
      <c r="F96" s="20"/>
      <c r="CC96" s="21"/>
      <c r="CD96" s="21"/>
    </row>
    <row r="97" customFormat="false" ht="15.2" hidden="false" customHeight="true" outlineLevel="0" collapsed="false">
      <c r="B97" s="24" t="s">
        <v>166</v>
      </c>
      <c r="C97" s="24"/>
      <c r="D97" s="24"/>
      <c r="E97" s="24"/>
      <c r="F97" s="20"/>
      <c r="CC97" s="21"/>
      <c r="CD97" s="21"/>
    </row>
    <row r="98" customFormat="false" ht="15.2" hidden="false" customHeight="true" outlineLevel="1" collapsed="false">
      <c r="B98" s="34" t="s">
        <v>167</v>
      </c>
      <c r="C98" s="168" t="n">
        <f aca="false">Recepcionista!C96</f>
        <v>0</v>
      </c>
      <c r="D98" s="93" t="n">
        <f aca="false">ROUND(D$102*C98,2)</f>
        <v>0</v>
      </c>
      <c r="E98" s="85" t="s">
        <v>109</v>
      </c>
      <c r="F98" s="20" t="s">
        <v>202</v>
      </c>
      <c r="CC98" s="21"/>
      <c r="CD98" s="21"/>
    </row>
    <row r="99" customFormat="false" ht="15.2" hidden="false" customHeight="true" outlineLevel="1" collapsed="false">
      <c r="B99" s="34" t="s">
        <v>169</v>
      </c>
      <c r="C99" s="168" t="n">
        <f aca="false">Recepcionista!C97</f>
        <v>0</v>
      </c>
      <c r="D99" s="93" t="n">
        <f aca="false">ROUND(D$102*C99,2)</f>
        <v>0</v>
      </c>
      <c r="E99" s="85"/>
      <c r="F99" s="20" t="s">
        <v>202</v>
      </c>
      <c r="CC99" s="21"/>
      <c r="CD99" s="21"/>
    </row>
    <row r="100" customFormat="false" ht="15.2" hidden="false" customHeight="true" outlineLevel="1" collapsed="false">
      <c r="B100" s="34" t="s">
        <v>170</v>
      </c>
      <c r="C100" s="168" t="n">
        <f aca="false">Recepcionista!C98</f>
        <v>0</v>
      </c>
      <c r="D100" s="93" t="n">
        <f aca="false">ROUND(D$102*C100,2)</f>
        <v>0</v>
      </c>
      <c r="E100" s="85"/>
      <c r="F100" s="20" t="s">
        <v>202</v>
      </c>
      <c r="CC100" s="21"/>
      <c r="CD100" s="21"/>
    </row>
    <row r="101" s="61" customFormat="true" ht="15.2" hidden="false" customHeight="true" outlineLevel="0" collapsed="false">
      <c r="A101" s="133"/>
      <c r="B101" s="39" t="s">
        <v>171</v>
      </c>
      <c r="C101" s="174" t="n">
        <f aca="false">SUM(C98:C100)</f>
        <v>0</v>
      </c>
      <c r="D101" s="96" t="n">
        <f aca="false">SUM(D98:D100)</f>
        <v>0</v>
      </c>
      <c r="E101" s="85" t="s">
        <v>103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</row>
    <row r="102" s="141" customFormat="true" ht="9.75" hidden="true" customHeight="true" outlineLevel="0" collapsed="false">
      <c r="A102" s="136"/>
      <c r="B102" s="137"/>
      <c r="C102" s="138" t="n">
        <f aca="false">1-C101</f>
        <v>1</v>
      </c>
      <c r="D102" s="139" t="n">
        <f aca="false">ROUND(D95/C102,2)</f>
        <v>4348.36</v>
      </c>
      <c r="E102" s="140"/>
      <c r="F102" s="49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6"/>
      <c r="AJ102" s="136"/>
      <c r="AK102" s="136"/>
      <c r="AL102" s="136"/>
      <c r="AM102" s="136"/>
      <c r="AN102" s="136"/>
      <c r="AO102" s="136"/>
      <c r="AP102" s="136"/>
      <c r="AQ102" s="136"/>
      <c r="AR102" s="136"/>
      <c r="AS102" s="136"/>
      <c r="AT102" s="136"/>
      <c r="AU102" s="136"/>
      <c r="AV102" s="136"/>
      <c r="AW102" s="136"/>
      <c r="AX102" s="136"/>
      <c r="AY102" s="136"/>
      <c r="AZ102" s="136"/>
      <c r="BA102" s="136"/>
      <c r="BB102" s="136"/>
      <c r="BC102" s="136"/>
      <c r="BD102" s="136"/>
      <c r="BE102" s="136"/>
      <c r="BF102" s="136"/>
      <c r="BG102" s="136"/>
      <c r="BH102" s="136"/>
      <c r="BI102" s="136"/>
      <c r="BJ102" s="136"/>
      <c r="BK102" s="136"/>
      <c r="BL102" s="136"/>
      <c r="BM102" s="136"/>
      <c r="BN102" s="136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36"/>
      <c r="CB102" s="136"/>
    </row>
    <row r="103" s="20" customFormat="true" ht="15.2" hidden="false" customHeight="true" outlineLevel="0" collapsed="false">
      <c r="B103" s="86" t="s">
        <v>172</v>
      </c>
      <c r="C103" s="87" t="n">
        <f aca="false">C93+C101</f>
        <v>0</v>
      </c>
      <c r="D103" s="87" t="n">
        <f aca="false">D93+D101</f>
        <v>0</v>
      </c>
      <c r="E103" s="88" t="s">
        <v>103</v>
      </c>
      <c r="CC103" s="21"/>
      <c r="CD103" s="21"/>
    </row>
    <row r="104" s="20" customFormat="true" ht="6.95" hidden="false" customHeight="true" outlineLevel="0" collapsed="false">
      <c r="B104" s="89"/>
      <c r="C104" s="90"/>
      <c r="D104" s="175"/>
      <c r="E104" s="175"/>
      <c r="CC104" s="21"/>
      <c r="CD104" s="21"/>
    </row>
    <row r="105" s="20" customFormat="true" ht="15.2" hidden="false" customHeight="true" outlineLevel="0" collapsed="false">
      <c r="B105" s="62" t="s">
        <v>200</v>
      </c>
      <c r="C105" s="62"/>
      <c r="D105" s="62"/>
      <c r="E105" s="62"/>
      <c r="CC105" s="21"/>
      <c r="CD105" s="21"/>
    </row>
    <row r="106" s="20" customFormat="true" ht="12.75" hidden="false" customHeight="true" outlineLevel="0" collapsed="false">
      <c r="B106" s="143" t="s">
        <v>174</v>
      </c>
      <c r="C106" s="143"/>
      <c r="D106" s="144" t="n">
        <f aca="false">D87+D103</f>
        <v>4348.36</v>
      </c>
      <c r="E106" s="145" t="s">
        <v>103</v>
      </c>
      <c r="CC106" s="21"/>
      <c r="CD106" s="21"/>
    </row>
    <row r="107" s="20" customFormat="true" ht="15" hidden="false" customHeight="true" outlineLevel="0" collapsed="false">
      <c r="B107" s="146" t="s">
        <v>175</v>
      </c>
      <c r="C107" s="146"/>
      <c r="D107" s="147" t="n">
        <f aca="false">E15</f>
        <v>2</v>
      </c>
      <c r="E107" s="145"/>
    </row>
    <row r="108" s="20" customFormat="true" ht="15" hidden="false" customHeight="true" outlineLevel="0" collapsed="false">
      <c r="B108" s="148" t="s">
        <v>176</v>
      </c>
      <c r="C108" s="148"/>
      <c r="D108" s="149" t="n">
        <f aca="false">D106*D107</f>
        <v>8696.72</v>
      </c>
      <c r="E108" s="145"/>
    </row>
    <row r="109" s="20" customFormat="true" ht="15" hidden="false" customHeight="true" outlineLevel="0" collapsed="false">
      <c r="B109" s="148" t="s">
        <v>177</v>
      </c>
      <c r="C109" s="148"/>
      <c r="D109" s="149" t="n">
        <f aca="false">D108*12</f>
        <v>104360.64</v>
      </c>
      <c r="E109" s="145"/>
    </row>
    <row r="110" s="20" customFormat="true" ht="15" hidden="false" customHeight="true" outlineLevel="0" collapsed="false">
      <c r="B110" s="150" t="s">
        <v>178</v>
      </c>
      <c r="C110" s="150"/>
      <c r="D110" s="151" t="n">
        <f aca="false">D108*24</f>
        <v>208721.28</v>
      </c>
      <c r="E110" s="145"/>
    </row>
    <row r="111" s="49" customFormat="true" ht="6.75" hidden="false" customHeight="true" outlineLevel="0" collapsed="false">
      <c r="C111" s="56"/>
      <c r="D111" s="152"/>
    </row>
    <row r="112" s="20" customFormat="true" ht="15.2" hidden="false" customHeight="true" outlineLevel="0" collapsed="false">
      <c r="B112" s="153" t="s">
        <v>179</v>
      </c>
      <c r="C112" s="153"/>
      <c r="D112" s="153"/>
      <c r="E112" s="153"/>
      <c r="CA112" s="21"/>
      <c r="CB112" s="21"/>
    </row>
    <row r="113" s="20" customFormat="true" ht="15.2" hidden="false" customHeight="true" outlineLevel="0" collapsed="false">
      <c r="B113" s="45" t="s">
        <v>180</v>
      </c>
      <c r="C113" s="154" t="n">
        <v>0.0833</v>
      </c>
      <c r="D113" s="84" t="n">
        <f aca="false">$C$28*C113</f>
        <v>208.907237</v>
      </c>
      <c r="E113" s="85" t="s">
        <v>101</v>
      </c>
      <c r="CA113" s="21"/>
      <c r="CB113" s="21"/>
    </row>
    <row r="114" s="20" customFormat="true" ht="15.2" hidden="false" customHeight="true" outlineLevel="0" collapsed="false">
      <c r="B114" s="45" t="s">
        <v>181</v>
      </c>
      <c r="C114" s="154" t="n">
        <v>0.121</v>
      </c>
      <c r="D114" s="84" t="n">
        <f aca="false">$C$28*C114</f>
        <v>303.45469</v>
      </c>
      <c r="E114" s="85"/>
      <c r="CA114" s="21"/>
      <c r="CB114" s="21"/>
    </row>
    <row r="115" s="20" customFormat="true" ht="12.8" hidden="false" customHeight="false" outlineLevel="1" collapsed="false">
      <c r="B115" s="107" t="s">
        <v>182</v>
      </c>
      <c r="C115" s="176" t="n">
        <f aca="false">VLOOKUP(C34,C122:D131,2,1)</f>
        <v>0.0739</v>
      </c>
      <c r="D115" s="84" t="n">
        <f aca="false">$C$28*C115</f>
        <v>185.333071</v>
      </c>
      <c r="E115" s="85" t="s">
        <v>109</v>
      </c>
      <c r="F115" s="20" t="s">
        <v>202</v>
      </c>
      <c r="CC115" s="21"/>
      <c r="CD115" s="21"/>
    </row>
    <row r="116" s="20" customFormat="true" ht="12.75" hidden="false" customHeight="false" outlineLevel="1" collapsed="false">
      <c r="B116" s="45" t="s">
        <v>184</v>
      </c>
      <c r="C116" s="154" t="n">
        <v>0.05</v>
      </c>
      <c r="D116" s="84" t="n">
        <f aca="false">$C$28*C116</f>
        <v>125.3945</v>
      </c>
      <c r="E116" s="85" t="s">
        <v>101</v>
      </c>
      <c r="CC116" s="21"/>
      <c r="CD116" s="21"/>
    </row>
    <row r="117" s="20" customFormat="true" ht="12.75" hidden="false" customHeight="true" outlineLevel="1" collapsed="false">
      <c r="B117" s="104" t="s">
        <v>185</v>
      </c>
      <c r="C117" s="104"/>
      <c r="D117" s="96" t="n">
        <f aca="false">SUM(D113:D116)</f>
        <v>823.089498</v>
      </c>
      <c r="E117" s="145" t="s">
        <v>103</v>
      </c>
      <c r="CC117" s="21"/>
      <c r="CD117" s="21"/>
    </row>
    <row r="118" s="20" customFormat="true" ht="15" hidden="false" customHeight="true" outlineLevel="1" collapsed="false">
      <c r="B118" s="146" t="s">
        <v>186</v>
      </c>
      <c r="C118" s="146"/>
      <c r="D118" s="147" t="n">
        <f aca="false">D107</f>
        <v>2</v>
      </c>
      <c r="E118" s="145"/>
    </row>
    <row r="119" s="20" customFormat="true" ht="15" hidden="false" customHeight="true" outlineLevel="0" collapsed="false">
      <c r="B119" s="156" t="s">
        <v>187</v>
      </c>
      <c r="C119" s="156"/>
      <c r="D119" s="157" t="n">
        <f aca="false">D117*D118</f>
        <v>1646.178996</v>
      </c>
      <c r="E119" s="145"/>
      <c r="F119" s="158"/>
    </row>
    <row r="120" s="20" customFormat="true" ht="12.75" hidden="false" customHeight="false" outlineLevel="0" collapsed="false">
      <c r="C120" s="159"/>
      <c r="D120" s="159"/>
      <c r="E120" s="159"/>
    </row>
    <row r="121" s="20" customFormat="true" ht="20.85" hidden="true" customHeight="false" outlineLevel="0" collapsed="false">
      <c r="C121" s="160" t="s">
        <v>188</v>
      </c>
      <c r="D121" s="161" t="s">
        <v>182</v>
      </c>
      <c r="E121" s="159"/>
    </row>
    <row r="122" s="20" customFormat="true" ht="12.8" hidden="true" customHeight="false" outlineLevel="0" collapsed="false">
      <c r="C122" s="154" t="n">
        <v>0</v>
      </c>
      <c r="D122" s="154" t="n">
        <v>0.0739</v>
      </c>
      <c r="E122" s="159"/>
    </row>
    <row r="123" s="20" customFormat="true" ht="12.8" hidden="true" customHeight="false" outlineLevel="0" collapsed="false">
      <c r="C123" s="154" t="n">
        <v>0.01</v>
      </c>
      <c r="D123" s="154" t="n">
        <v>0.0739</v>
      </c>
      <c r="E123" s="159"/>
    </row>
    <row r="124" s="20" customFormat="true" ht="12.8" hidden="true" customHeight="false" outlineLevel="0" collapsed="false">
      <c r="C124" s="154" t="n">
        <v>0.02</v>
      </c>
      <c r="D124" s="154" t="n">
        <v>0.076</v>
      </c>
      <c r="E124" s="159"/>
    </row>
    <row r="125" s="20" customFormat="true" ht="12.8" hidden="true" customHeight="false" outlineLevel="0" collapsed="false">
      <c r="C125" s="154" t="n">
        <v>0.03</v>
      </c>
      <c r="D125" s="154" t="n">
        <v>0.0782</v>
      </c>
      <c r="E125" s="159"/>
    </row>
    <row r="126" s="20" customFormat="true" ht="12.8" hidden="true" customHeight="false" outlineLevel="0" collapsed="false">
      <c r="C126" s="154" t="n">
        <v>0.04</v>
      </c>
      <c r="D126" s="154" t="n">
        <v>0.0782</v>
      </c>
      <c r="E126" s="159"/>
    </row>
    <row r="127" s="20" customFormat="true" ht="12.8" hidden="true" customHeight="false" outlineLevel="0" collapsed="false">
      <c r="C127" s="154" t="n">
        <v>0.05</v>
      </c>
      <c r="D127" s="154" t="n">
        <v>0.0782</v>
      </c>
      <c r="E127" s="159"/>
    </row>
    <row r="128" s="20" customFormat="true" ht="12.8" hidden="true" customHeight="false" outlineLevel="0" collapsed="false">
      <c r="C128" s="154" t="n">
        <v>0.06</v>
      </c>
      <c r="D128" s="154" t="n">
        <v>0.0782</v>
      </c>
      <c r="E128" s="159"/>
    </row>
    <row r="129" s="20" customFormat="true" ht="12.8" hidden="true" customHeight="false" outlineLevel="0" collapsed="false">
      <c r="C129" s="154" t="n">
        <v>0.07</v>
      </c>
      <c r="D129" s="154" t="n">
        <v>0.0782</v>
      </c>
      <c r="E129" s="159"/>
    </row>
    <row r="130" s="20" customFormat="true" ht="12.8" hidden="true" customHeight="false" outlineLevel="0" collapsed="false">
      <c r="C130" s="154" t="n">
        <v>0.08</v>
      </c>
      <c r="D130" s="154" t="n">
        <v>0.0782</v>
      </c>
      <c r="E130" s="159"/>
    </row>
    <row r="131" s="20" customFormat="true" ht="12.8" hidden="true" customHeight="false" outlineLevel="0" collapsed="false">
      <c r="C131" s="154" t="n">
        <v>0.09</v>
      </c>
      <c r="D131" s="154" t="n">
        <v>0.0782</v>
      </c>
      <c r="E131" s="159"/>
    </row>
    <row r="132" s="20" customFormat="true" ht="12.75" hidden="true" customHeight="false" outlineLevel="0" collapsed="false">
      <c r="C132" s="159"/>
      <c r="D132" s="159"/>
      <c r="E132" s="159"/>
    </row>
    <row r="133" s="20" customFormat="true" ht="12.75" hidden="false" customHeight="false" outlineLevel="0" collapsed="false">
      <c r="C133" s="159"/>
      <c r="D133" s="159"/>
      <c r="E133" s="159"/>
    </row>
    <row r="134" s="20" customFormat="true" ht="12.75" hidden="false" customHeight="false" outlineLevel="0" collapsed="false">
      <c r="C134" s="159"/>
      <c r="D134" s="159"/>
      <c r="E134" s="159"/>
    </row>
    <row r="135" s="20" customFormat="true" ht="12.75" hidden="false" customHeight="false" outlineLevel="0" collapsed="false">
      <c r="C135" s="159"/>
      <c r="D135" s="159"/>
      <c r="E135" s="159"/>
    </row>
    <row r="136" s="20" customFormat="true" ht="12.75" hidden="false" customHeight="false" outlineLevel="0" collapsed="false">
      <c r="C136" s="159"/>
      <c r="D136" s="159"/>
      <c r="E136" s="159"/>
    </row>
    <row r="137" s="20" customFormat="true" ht="12.75" hidden="false" customHeight="false" outlineLevel="0" collapsed="false">
      <c r="C137" s="159"/>
      <c r="D137" s="159"/>
      <c r="E137" s="159"/>
    </row>
    <row r="138" s="20" customFormat="true" ht="12.75" hidden="false" customHeight="false" outlineLevel="0" collapsed="false">
      <c r="C138" s="159"/>
      <c r="D138" s="159"/>
      <c r="E138" s="159"/>
    </row>
    <row r="139" s="20" customFormat="true" ht="12.75" hidden="false" customHeight="false" outlineLevel="0" collapsed="false">
      <c r="C139" s="159"/>
      <c r="D139" s="159"/>
      <c r="E139" s="159"/>
    </row>
    <row r="140" s="20" customFormat="true" ht="12.75" hidden="false" customHeight="false" outlineLevel="0" collapsed="false">
      <c r="C140" s="159"/>
      <c r="D140" s="159"/>
      <c r="E140" s="159"/>
    </row>
    <row r="141" s="20" customFormat="true" ht="12.75" hidden="false" customHeight="false" outlineLevel="0" collapsed="false">
      <c r="C141" s="159"/>
      <c r="D141" s="159"/>
      <c r="E141" s="159"/>
    </row>
    <row r="142" s="20" customFormat="true" ht="12.75" hidden="false" customHeight="false" outlineLevel="0" collapsed="false">
      <c r="C142" s="159"/>
      <c r="D142" s="159"/>
      <c r="E142" s="159"/>
    </row>
    <row r="143" s="20" customFormat="true" ht="12.75" hidden="false" customHeight="false" outlineLevel="0" collapsed="false">
      <c r="C143" s="159"/>
      <c r="D143" s="159"/>
      <c r="E143" s="159"/>
    </row>
    <row r="144" s="20" customFormat="true" ht="12.75" hidden="false" customHeight="false" outlineLevel="0" collapsed="false">
      <c r="C144" s="159"/>
      <c r="D144" s="159"/>
      <c r="E144" s="159"/>
    </row>
    <row r="145" s="20" customFormat="true" ht="12.75" hidden="false" customHeight="false" outlineLevel="0" collapsed="false">
      <c r="C145" s="159"/>
      <c r="D145" s="159"/>
      <c r="E145" s="159"/>
    </row>
    <row r="146" s="20" customFormat="true" ht="12.75" hidden="false" customHeight="false" outlineLevel="0" collapsed="false">
      <c r="C146" s="159"/>
      <c r="D146" s="159"/>
      <c r="E146" s="159"/>
    </row>
    <row r="147" s="20" customFormat="true" ht="12.75" hidden="false" customHeight="false" outlineLevel="0" collapsed="false">
      <c r="C147" s="159"/>
      <c r="D147" s="159"/>
      <c r="E147" s="159"/>
    </row>
    <row r="148" s="20" customFormat="true" ht="12.75" hidden="false" customHeight="false" outlineLevel="0" collapsed="false">
      <c r="C148" s="159"/>
      <c r="D148" s="159"/>
      <c r="E148" s="159"/>
    </row>
    <row r="149" s="20" customFormat="true" ht="12.75" hidden="false" customHeight="false" outlineLevel="0" collapsed="false">
      <c r="C149" s="159"/>
      <c r="D149" s="159"/>
      <c r="E149" s="159"/>
    </row>
    <row r="150" s="20" customFormat="true" ht="12.75" hidden="false" customHeight="false" outlineLevel="0" collapsed="false">
      <c r="C150" s="159"/>
      <c r="D150" s="159"/>
      <c r="E150" s="159"/>
    </row>
    <row r="151" s="20" customFormat="true" ht="12.75" hidden="false" customHeight="false" outlineLevel="0" collapsed="false">
      <c r="C151" s="159"/>
      <c r="D151" s="159"/>
      <c r="E151" s="159"/>
    </row>
    <row r="152" s="20" customFormat="true" ht="12.75" hidden="false" customHeight="false" outlineLevel="0" collapsed="false">
      <c r="C152" s="159"/>
      <c r="D152" s="159"/>
      <c r="E152" s="159"/>
    </row>
    <row r="153" s="20" customFormat="true" ht="12.75" hidden="false" customHeight="false" outlineLevel="0" collapsed="false">
      <c r="C153" s="159"/>
      <c r="D153" s="159"/>
      <c r="E153" s="159"/>
    </row>
    <row r="154" s="20" customFormat="true" ht="12.75" hidden="false" customHeight="false" outlineLevel="0" collapsed="false">
      <c r="C154" s="159"/>
      <c r="D154" s="159"/>
      <c r="E154" s="159"/>
    </row>
    <row r="155" s="20" customFormat="true" ht="12.75" hidden="false" customHeight="false" outlineLevel="0" collapsed="false">
      <c r="C155" s="159"/>
      <c r="D155" s="159"/>
      <c r="E155" s="159"/>
    </row>
    <row r="156" s="20" customFormat="true" ht="12.75" hidden="false" customHeight="false" outlineLevel="0" collapsed="false">
      <c r="C156" s="159"/>
      <c r="D156" s="159"/>
      <c r="E156" s="159"/>
    </row>
    <row r="157" s="20" customFormat="true" ht="12.75" hidden="false" customHeight="false" outlineLevel="0" collapsed="false">
      <c r="C157" s="159"/>
      <c r="D157" s="159"/>
      <c r="E157" s="159"/>
    </row>
    <row r="158" s="20" customFormat="true" ht="12.75" hidden="false" customHeight="false" outlineLevel="0" collapsed="false">
      <c r="C158" s="159"/>
      <c r="D158" s="159"/>
      <c r="E158" s="159"/>
    </row>
    <row r="159" s="20" customFormat="true" ht="12.75" hidden="false" customHeight="false" outlineLevel="0" collapsed="false">
      <c r="C159" s="159"/>
      <c r="D159" s="159"/>
      <c r="E159" s="159"/>
    </row>
    <row r="160" s="20" customFormat="true" ht="12.75" hidden="false" customHeight="false" outlineLevel="0" collapsed="false">
      <c r="C160" s="159"/>
      <c r="D160" s="159"/>
      <c r="E160" s="159"/>
    </row>
    <row r="161" s="20" customFormat="true" ht="12.75" hidden="false" customHeight="false" outlineLevel="0" collapsed="false">
      <c r="C161" s="159"/>
      <c r="D161" s="159"/>
      <c r="E161" s="159"/>
    </row>
    <row r="162" s="20" customFormat="true" ht="12.75" hidden="false" customHeight="false" outlineLevel="0" collapsed="false">
      <c r="C162" s="159"/>
      <c r="D162" s="159"/>
      <c r="E162" s="159"/>
    </row>
    <row r="163" s="20" customFormat="true" ht="12.75" hidden="false" customHeight="false" outlineLevel="0" collapsed="false">
      <c r="C163" s="159"/>
      <c r="D163" s="159"/>
      <c r="E163" s="159"/>
    </row>
    <row r="164" s="20" customFormat="true" ht="12.75" hidden="false" customHeight="false" outlineLevel="0" collapsed="false">
      <c r="C164" s="159"/>
      <c r="D164" s="159"/>
      <c r="E164" s="159"/>
    </row>
    <row r="165" s="20" customFormat="true" ht="12.75" hidden="false" customHeight="false" outlineLevel="0" collapsed="false">
      <c r="C165" s="159"/>
      <c r="D165" s="159"/>
      <c r="E165" s="159"/>
    </row>
    <row r="166" s="20" customFormat="true" ht="12.75" hidden="false" customHeight="false" outlineLevel="0" collapsed="false">
      <c r="C166" s="159"/>
      <c r="D166" s="159"/>
      <c r="E166" s="159"/>
    </row>
    <row r="167" s="20" customFormat="true" ht="12.75" hidden="false" customHeight="false" outlineLevel="0" collapsed="false">
      <c r="C167" s="159"/>
      <c r="D167" s="159"/>
      <c r="E167" s="159"/>
    </row>
    <row r="168" s="20" customFormat="true" ht="12.75" hidden="false" customHeight="false" outlineLevel="0" collapsed="false">
      <c r="C168" s="159"/>
      <c r="D168" s="159"/>
      <c r="E168" s="159"/>
    </row>
    <row r="169" s="20" customFormat="true" ht="12.75" hidden="false" customHeight="false" outlineLevel="0" collapsed="false">
      <c r="C169" s="159"/>
      <c r="D169" s="159"/>
      <c r="E169" s="159"/>
    </row>
    <row r="170" s="20" customFormat="true" ht="12.75" hidden="false" customHeight="false" outlineLevel="0" collapsed="false">
      <c r="C170" s="159"/>
      <c r="D170" s="159"/>
      <c r="E170" s="159"/>
    </row>
    <row r="171" s="20" customFormat="true" ht="12.75" hidden="false" customHeight="false" outlineLevel="0" collapsed="false">
      <c r="C171" s="159"/>
      <c r="D171" s="159"/>
      <c r="E171" s="159"/>
    </row>
    <row r="172" s="20" customFormat="true" ht="12.75" hidden="false" customHeight="false" outlineLevel="0" collapsed="false">
      <c r="C172" s="159"/>
      <c r="D172" s="159"/>
      <c r="E172" s="159"/>
    </row>
    <row r="173" s="20" customFormat="true" ht="12.75" hidden="false" customHeight="false" outlineLevel="0" collapsed="false">
      <c r="C173" s="159"/>
      <c r="D173" s="159"/>
      <c r="E173" s="159"/>
    </row>
    <row r="174" s="20" customFormat="true" ht="12.75" hidden="false" customHeight="false" outlineLevel="0" collapsed="false">
      <c r="C174" s="159"/>
      <c r="D174" s="159"/>
      <c r="E174" s="159"/>
    </row>
    <row r="175" s="20" customFormat="true" ht="12.75" hidden="false" customHeight="false" outlineLevel="0" collapsed="false">
      <c r="C175" s="159"/>
      <c r="D175" s="159"/>
      <c r="E175" s="159"/>
    </row>
    <row r="176" s="20" customFormat="true" ht="12.75" hidden="false" customHeight="false" outlineLevel="0" collapsed="false">
      <c r="C176" s="159"/>
      <c r="D176" s="159"/>
      <c r="E176" s="159"/>
    </row>
    <row r="177" s="20" customFormat="true" ht="12.75" hidden="false" customHeight="false" outlineLevel="0" collapsed="false">
      <c r="C177" s="159"/>
      <c r="D177" s="159"/>
      <c r="E177" s="159"/>
    </row>
    <row r="178" s="20" customFormat="true" ht="12.75" hidden="false" customHeight="false" outlineLevel="0" collapsed="false">
      <c r="C178" s="159"/>
      <c r="D178" s="159"/>
      <c r="E178" s="159"/>
    </row>
    <row r="179" s="20" customFormat="true" ht="12.75" hidden="false" customHeight="false" outlineLevel="0" collapsed="false">
      <c r="C179" s="159"/>
      <c r="D179" s="159"/>
      <c r="E179" s="159"/>
    </row>
    <row r="180" s="20" customFormat="true" ht="12.75" hidden="false" customHeight="false" outlineLevel="0" collapsed="false">
      <c r="C180" s="159"/>
      <c r="D180" s="159"/>
      <c r="E180" s="159"/>
    </row>
    <row r="181" s="20" customFormat="true" ht="12.75" hidden="false" customHeight="false" outlineLevel="0" collapsed="false">
      <c r="C181" s="159"/>
      <c r="D181" s="159"/>
      <c r="E181" s="159"/>
    </row>
    <row r="182" s="20" customFormat="true" ht="12.75" hidden="false" customHeight="false" outlineLevel="0" collapsed="false">
      <c r="C182" s="159"/>
      <c r="D182" s="159"/>
      <c r="E182" s="159"/>
    </row>
    <row r="183" s="20" customFormat="true" ht="12.75" hidden="false" customHeight="false" outlineLevel="0" collapsed="false">
      <c r="C183" s="159"/>
      <c r="D183" s="159"/>
      <c r="E183" s="159"/>
    </row>
    <row r="184" s="20" customFormat="true" ht="12.75" hidden="false" customHeight="false" outlineLevel="0" collapsed="false">
      <c r="C184" s="159"/>
      <c r="D184" s="159"/>
      <c r="E184" s="159"/>
    </row>
    <row r="185" s="20" customFormat="true" ht="12.75" hidden="false" customHeight="false" outlineLevel="0" collapsed="false">
      <c r="C185" s="159"/>
      <c r="D185" s="159"/>
      <c r="E185" s="159"/>
    </row>
    <row r="186" s="20" customFormat="true" ht="12.75" hidden="false" customHeight="false" outlineLevel="0" collapsed="false">
      <c r="C186" s="159"/>
      <c r="D186" s="159"/>
      <c r="E186" s="159"/>
    </row>
    <row r="187" s="20" customFormat="true" ht="12.75" hidden="false" customHeight="false" outlineLevel="0" collapsed="false">
      <c r="C187" s="159"/>
      <c r="D187" s="159"/>
      <c r="E187" s="159"/>
    </row>
    <row r="188" s="20" customFormat="true" ht="12.75" hidden="false" customHeight="false" outlineLevel="0" collapsed="false">
      <c r="C188" s="159"/>
      <c r="D188" s="159"/>
      <c r="E188" s="159"/>
    </row>
    <row r="189" s="20" customFormat="true" ht="12.75" hidden="false" customHeight="false" outlineLevel="0" collapsed="false">
      <c r="C189" s="159"/>
      <c r="D189" s="159"/>
      <c r="E189" s="159"/>
    </row>
    <row r="190" s="20" customFormat="true" ht="12.75" hidden="false" customHeight="false" outlineLevel="0" collapsed="false">
      <c r="C190" s="159"/>
      <c r="D190" s="159"/>
      <c r="E190" s="159"/>
    </row>
    <row r="191" s="20" customFormat="true" ht="12.75" hidden="false" customHeight="false" outlineLevel="0" collapsed="false">
      <c r="C191" s="159"/>
      <c r="D191" s="159"/>
      <c r="E191" s="159"/>
    </row>
    <row r="192" s="20" customFormat="true" ht="12.75" hidden="false" customHeight="false" outlineLevel="0" collapsed="false">
      <c r="C192" s="159"/>
      <c r="D192" s="159"/>
      <c r="E192" s="159"/>
    </row>
    <row r="193" s="20" customFormat="true" ht="12.75" hidden="false" customHeight="false" outlineLevel="0" collapsed="false">
      <c r="C193" s="159"/>
      <c r="D193" s="159"/>
      <c r="E193" s="159"/>
    </row>
    <row r="194" s="20" customFormat="true" ht="12.75" hidden="false" customHeight="false" outlineLevel="0" collapsed="false">
      <c r="C194" s="159"/>
      <c r="D194" s="159"/>
      <c r="E194" s="159"/>
    </row>
    <row r="195" s="20" customFormat="true" ht="12.75" hidden="false" customHeight="false" outlineLevel="0" collapsed="false">
      <c r="C195" s="159"/>
      <c r="D195" s="159"/>
      <c r="E195" s="159"/>
    </row>
    <row r="196" s="20" customFormat="true" ht="12.75" hidden="false" customHeight="false" outlineLevel="0" collapsed="false">
      <c r="C196" s="159"/>
      <c r="D196" s="159"/>
      <c r="E196" s="159"/>
    </row>
    <row r="197" s="20" customFormat="true" ht="12.75" hidden="false" customHeight="false" outlineLevel="0" collapsed="false">
      <c r="C197" s="159"/>
      <c r="D197" s="159"/>
      <c r="E197" s="159"/>
    </row>
    <row r="198" s="20" customFormat="true" ht="12.75" hidden="false" customHeight="false" outlineLevel="0" collapsed="false">
      <c r="C198" s="159"/>
      <c r="D198" s="159"/>
      <c r="E198" s="159"/>
    </row>
    <row r="199" s="20" customFormat="true" ht="12.75" hidden="false" customHeight="false" outlineLevel="0" collapsed="false">
      <c r="C199" s="159"/>
      <c r="D199" s="159"/>
      <c r="E199" s="159"/>
    </row>
    <row r="200" s="20" customFormat="true" ht="12.75" hidden="false" customHeight="false" outlineLevel="0" collapsed="false">
      <c r="C200" s="159"/>
      <c r="D200" s="159"/>
      <c r="E200" s="159"/>
    </row>
    <row r="201" s="20" customFormat="true" ht="12.75" hidden="false" customHeight="false" outlineLevel="0" collapsed="false">
      <c r="C201" s="159"/>
      <c r="D201" s="159"/>
      <c r="E201" s="159"/>
    </row>
    <row r="202" s="20" customFormat="true" ht="12.75" hidden="false" customHeight="false" outlineLevel="0" collapsed="false">
      <c r="C202" s="159"/>
      <c r="D202" s="159"/>
      <c r="E202" s="159"/>
    </row>
    <row r="203" s="20" customFormat="true" ht="12.75" hidden="false" customHeight="false" outlineLevel="0" collapsed="false">
      <c r="C203" s="159"/>
      <c r="D203" s="159"/>
      <c r="E203" s="159"/>
    </row>
    <row r="204" s="20" customFormat="true" ht="12.75" hidden="false" customHeight="false" outlineLevel="0" collapsed="false">
      <c r="C204" s="159"/>
      <c r="D204" s="159"/>
      <c r="E204" s="159"/>
    </row>
    <row r="205" s="20" customFormat="true" ht="12.75" hidden="false" customHeight="false" outlineLevel="0" collapsed="false">
      <c r="C205" s="159"/>
      <c r="D205" s="159"/>
      <c r="E205" s="159"/>
    </row>
    <row r="206" s="20" customFormat="true" ht="12.75" hidden="false" customHeight="false" outlineLevel="0" collapsed="false">
      <c r="C206" s="159"/>
      <c r="D206" s="159"/>
      <c r="E206" s="159"/>
    </row>
    <row r="207" s="20" customFormat="true" ht="12.75" hidden="false" customHeight="false" outlineLevel="0" collapsed="false">
      <c r="C207" s="159"/>
      <c r="D207" s="159"/>
      <c r="E207" s="159"/>
    </row>
    <row r="208" s="20" customFormat="true" ht="12.75" hidden="false" customHeight="false" outlineLevel="0" collapsed="false">
      <c r="C208" s="159"/>
      <c r="D208" s="159"/>
      <c r="E208" s="159"/>
    </row>
    <row r="209" s="20" customFormat="true" ht="12.75" hidden="false" customHeight="false" outlineLevel="0" collapsed="false">
      <c r="C209" s="159"/>
      <c r="D209" s="159"/>
      <c r="E209" s="159"/>
    </row>
    <row r="210" s="20" customFormat="true" ht="12.75" hidden="false" customHeight="false" outlineLevel="0" collapsed="false">
      <c r="C210" s="159"/>
      <c r="D210" s="159"/>
      <c r="E210" s="159"/>
    </row>
    <row r="211" s="20" customFormat="true" ht="12.75" hidden="false" customHeight="false" outlineLevel="0" collapsed="false">
      <c r="C211" s="159"/>
      <c r="D211" s="159"/>
      <c r="E211" s="159"/>
    </row>
    <row r="212" s="20" customFormat="true" ht="12.75" hidden="false" customHeight="false" outlineLevel="0" collapsed="false">
      <c r="C212" s="159"/>
      <c r="D212" s="159"/>
      <c r="E212" s="159"/>
    </row>
    <row r="213" s="20" customFormat="true" ht="12.75" hidden="false" customHeight="false" outlineLevel="0" collapsed="false">
      <c r="C213" s="159"/>
      <c r="D213" s="159"/>
      <c r="E213" s="159"/>
    </row>
    <row r="214" s="20" customFormat="true" ht="12.75" hidden="false" customHeight="false" outlineLevel="0" collapsed="false">
      <c r="C214" s="159"/>
      <c r="D214" s="159"/>
      <c r="E214" s="159"/>
    </row>
    <row r="215" s="20" customFormat="true" ht="12.75" hidden="false" customHeight="false" outlineLevel="0" collapsed="false">
      <c r="C215" s="159"/>
      <c r="D215" s="159"/>
      <c r="E215" s="159"/>
    </row>
    <row r="216" s="20" customFormat="true" ht="12.75" hidden="false" customHeight="false" outlineLevel="0" collapsed="false">
      <c r="C216" s="159"/>
      <c r="D216" s="159"/>
      <c r="E216" s="159"/>
    </row>
    <row r="217" s="20" customFormat="true" ht="12.75" hidden="false" customHeight="false" outlineLevel="0" collapsed="false">
      <c r="C217" s="159"/>
      <c r="D217" s="159"/>
      <c r="E217" s="159"/>
    </row>
    <row r="218" s="20" customFormat="true" ht="12.75" hidden="false" customHeight="false" outlineLevel="0" collapsed="false">
      <c r="C218" s="159"/>
      <c r="D218" s="159"/>
      <c r="E218" s="159"/>
    </row>
    <row r="219" s="20" customFormat="true" ht="12.75" hidden="false" customHeight="false" outlineLevel="0" collapsed="false">
      <c r="C219" s="159"/>
      <c r="D219" s="159"/>
      <c r="E219" s="159"/>
    </row>
    <row r="220" s="20" customFormat="true" ht="12.75" hidden="false" customHeight="false" outlineLevel="0" collapsed="false">
      <c r="C220" s="159"/>
      <c r="D220" s="159"/>
      <c r="E220" s="159"/>
    </row>
    <row r="221" s="20" customFormat="true" ht="12.75" hidden="false" customHeight="false" outlineLevel="0" collapsed="false">
      <c r="C221" s="159"/>
      <c r="D221" s="159"/>
      <c r="E221" s="159"/>
    </row>
    <row r="222" s="20" customFormat="true" ht="12.75" hidden="false" customHeight="false" outlineLevel="0" collapsed="false">
      <c r="C222" s="159"/>
      <c r="D222" s="159"/>
      <c r="E222" s="159"/>
    </row>
    <row r="223" s="20" customFormat="true" ht="12.75" hidden="false" customHeight="false" outlineLevel="0" collapsed="false">
      <c r="C223" s="159"/>
      <c r="D223" s="159"/>
      <c r="E223" s="159"/>
    </row>
    <row r="224" s="20" customFormat="true" ht="12.75" hidden="false" customHeight="false" outlineLevel="0" collapsed="false">
      <c r="C224" s="159"/>
      <c r="D224" s="159"/>
      <c r="E224" s="159"/>
    </row>
    <row r="225" s="20" customFormat="true" ht="12.75" hidden="false" customHeight="false" outlineLevel="0" collapsed="false">
      <c r="C225" s="159"/>
      <c r="D225" s="159"/>
      <c r="E225" s="159"/>
    </row>
    <row r="226" s="20" customFormat="true" ht="12.75" hidden="false" customHeight="false" outlineLevel="0" collapsed="false">
      <c r="C226" s="159"/>
      <c r="D226" s="159"/>
      <c r="E226" s="159"/>
    </row>
    <row r="227" s="20" customFormat="true" ht="12.75" hidden="false" customHeight="false" outlineLevel="0" collapsed="false">
      <c r="C227" s="159"/>
      <c r="D227" s="159"/>
      <c r="E227" s="159"/>
    </row>
    <row r="228" s="20" customFormat="true" ht="12.75" hidden="false" customHeight="false" outlineLevel="0" collapsed="false">
      <c r="C228" s="159"/>
      <c r="D228" s="159"/>
      <c r="E228" s="159"/>
    </row>
    <row r="229" s="20" customFormat="true" ht="12.75" hidden="false" customHeight="false" outlineLevel="0" collapsed="false">
      <c r="C229" s="159"/>
      <c r="D229" s="159"/>
      <c r="E229" s="159"/>
    </row>
    <row r="230" s="20" customFormat="true" ht="12.75" hidden="false" customHeight="false" outlineLevel="0" collapsed="false">
      <c r="C230" s="159"/>
      <c r="D230" s="159"/>
      <c r="E230" s="159"/>
    </row>
    <row r="231" s="20" customFormat="true" ht="12.75" hidden="false" customHeight="false" outlineLevel="0" collapsed="false">
      <c r="C231" s="159"/>
      <c r="D231" s="159"/>
      <c r="E231" s="159"/>
    </row>
    <row r="232" s="20" customFormat="true" ht="12.75" hidden="false" customHeight="false" outlineLevel="0" collapsed="false">
      <c r="C232" s="159"/>
      <c r="D232" s="159"/>
      <c r="E232" s="159"/>
    </row>
    <row r="233" s="20" customFormat="true" ht="12.75" hidden="false" customHeight="false" outlineLevel="0" collapsed="false">
      <c r="C233" s="159"/>
      <c r="D233" s="159"/>
      <c r="E233" s="159"/>
    </row>
    <row r="234" s="20" customFormat="true" ht="12.75" hidden="false" customHeight="false" outlineLevel="0" collapsed="false">
      <c r="C234" s="159"/>
      <c r="D234" s="159"/>
      <c r="E234" s="159"/>
    </row>
    <row r="235" s="20" customFormat="true" ht="12.75" hidden="false" customHeight="false" outlineLevel="0" collapsed="false">
      <c r="C235" s="159"/>
      <c r="D235" s="159"/>
      <c r="E235" s="159"/>
    </row>
    <row r="236" s="20" customFormat="true" ht="12.75" hidden="false" customHeight="false" outlineLevel="0" collapsed="false">
      <c r="C236" s="159"/>
      <c r="D236" s="159"/>
      <c r="E236" s="159"/>
    </row>
    <row r="237" s="20" customFormat="true" ht="12.75" hidden="false" customHeight="false" outlineLevel="0" collapsed="false">
      <c r="C237" s="159"/>
      <c r="D237" s="159"/>
      <c r="E237" s="159"/>
    </row>
    <row r="238" s="20" customFormat="true" ht="12.75" hidden="false" customHeight="false" outlineLevel="0" collapsed="false">
      <c r="C238" s="159"/>
      <c r="D238" s="159"/>
      <c r="E238" s="159"/>
    </row>
    <row r="239" s="20" customFormat="true" ht="12.75" hidden="false" customHeight="false" outlineLevel="0" collapsed="false">
      <c r="C239" s="159"/>
      <c r="D239" s="159"/>
      <c r="E239" s="159"/>
    </row>
    <row r="240" s="20" customFormat="true" ht="12.75" hidden="false" customHeight="false" outlineLevel="0" collapsed="false">
      <c r="C240" s="159"/>
      <c r="D240" s="159"/>
      <c r="E240" s="159"/>
    </row>
    <row r="241" s="20" customFormat="true" ht="12.75" hidden="false" customHeight="false" outlineLevel="0" collapsed="false">
      <c r="C241" s="159"/>
      <c r="D241" s="159"/>
      <c r="E241" s="159"/>
    </row>
    <row r="242" s="20" customFormat="true" ht="12.75" hidden="false" customHeight="false" outlineLevel="0" collapsed="false">
      <c r="C242" s="159"/>
      <c r="D242" s="159"/>
      <c r="E242" s="159"/>
    </row>
    <row r="243" s="20" customFormat="true" ht="12.75" hidden="false" customHeight="false" outlineLevel="0" collapsed="false">
      <c r="C243" s="159"/>
      <c r="D243" s="159"/>
      <c r="E243" s="159"/>
    </row>
    <row r="244" s="20" customFormat="true" ht="12.75" hidden="false" customHeight="false" outlineLevel="0" collapsed="false">
      <c r="C244" s="159"/>
      <c r="D244" s="159"/>
      <c r="E244" s="159"/>
    </row>
    <row r="245" s="20" customFormat="true" ht="12.75" hidden="false" customHeight="false" outlineLevel="0" collapsed="false">
      <c r="C245" s="159"/>
      <c r="D245" s="159"/>
      <c r="E245" s="159"/>
    </row>
    <row r="246" s="20" customFormat="true" ht="12.75" hidden="false" customHeight="false" outlineLevel="0" collapsed="false">
      <c r="C246" s="159"/>
      <c r="D246" s="159"/>
      <c r="E246" s="159"/>
    </row>
    <row r="247" s="20" customFormat="true" ht="12.75" hidden="false" customHeight="false" outlineLevel="0" collapsed="false">
      <c r="C247" s="159"/>
      <c r="D247" s="159"/>
      <c r="E247" s="159"/>
    </row>
    <row r="248" s="20" customFormat="true" ht="12.75" hidden="false" customHeight="false" outlineLevel="0" collapsed="false">
      <c r="C248" s="159"/>
      <c r="D248" s="159"/>
      <c r="E248" s="159"/>
    </row>
    <row r="249" s="20" customFormat="true" ht="12.75" hidden="false" customHeight="false" outlineLevel="0" collapsed="false">
      <c r="C249" s="159"/>
      <c r="D249" s="159"/>
      <c r="E249" s="159"/>
    </row>
    <row r="250" s="20" customFormat="true" ht="12.75" hidden="false" customHeight="false" outlineLevel="0" collapsed="false">
      <c r="C250" s="159"/>
      <c r="D250" s="159"/>
      <c r="E250" s="159"/>
    </row>
    <row r="251" s="20" customFormat="true" ht="12.75" hidden="false" customHeight="false" outlineLevel="0" collapsed="false">
      <c r="C251" s="159"/>
      <c r="D251" s="159"/>
      <c r="E251" s="159"/>
    </row>
    <row r="252" s="20" customFormat="true" ht="12.75" hidden="false" customHeight="false" outlineLevel="0" collapsed="false">
      <c r="C252" s="159"/>
      <c r="D252" s="159"/>
      <c r="E252" s="159"/>
    </row>
    <row r="253" s="20" customFormat="true" ht="12.75" hidden="false" customHeight="false" outlineLevel="0" collapsed="false">
      <c r="C253" s="159"/>
      <c r="D253" s="159"/>
      <c r="E253" s="159"/>
    </row>
    <row r="254" s="20" customFormat="true" ht="12.75" hidden="false" customHeight="false" outlineLevel="0" collapsed="false">
      <c r="C254" s="159"/>
      <c r="D254" s="159"/>
      <c r="E254" s="159"/>
    </row>
    <row r="255" s="20" customFormat="true" ht="12.75" hidden="false" customHeight="false" outlineLevel="0" collapsed="false">
      <c r="C255" s="159"/>
      <c r="D255" s="159"/>
      <c r="E255" s="159"/>
    </row>
    <row r="256" s="20" customFormat="true" ht="12.75" hidden="false" customHeight="false" outlineLevel="0" collapsed="false">
      <c r="C256" s="159"/>
      <c r="D256" s="159"/>
      <c r="E256" s="159"/>
    </row>
    <row r="257" s="20" customFormat="true" ht="12.75" hidden="false" customHeight="false" outlineLevel="0" collapsed="false">
      <c r="C257" s="159"/>
      <c r="D257" s="159"/>
      <c r="E257" s="159"/>
    </row>
    <row r="258" s="20" customFormat="true" ht="12.75" hidden="false" customHeight="false" outlineLevel="0" collapsed="false">
      <c r="C258" s="159"/>
      <c r="D258" s="159"/>
      <c r="E258" s="159"/>
    </row>
    <row r="259" s="20" customFormat="true" ht="12.75" hidden="false" customHeight="false" outlineLevel="0" collapsed="false">
      <c r="C259" s="159"/>
      <c r="D259" s="159"/>
      <c r="E259" s="159"/>
    </row>
    <row r="260" s="20" customFormat="true" ht="12.75" hidden="false" customHeight="false" outlineLevel="0" collapsed="false">
      <c r="C260" s="159"/>
      <c r="D260" s="159"/>
      <c r="E260" s="159"/>
    </row>
    <row r="261" s="20" customFormat="true" ht="12.75" hidden="false" customHeight="false" outlineLevel="0" collapsed="false">
      <c r="C261" s="159"/>
      <c r="D261" s="159"/>
      <c r="E261" s="159"/>
    </row>
    <row r="262" s="20" customFormat="true" ht="12.75" hidden="false" customHeight="false" outlineLevel="0" collapsed="false">
      <c r="C262" s="159"/>
      <c r="D262" s="159"/>
      <c r="E262" s="159"/>
    </row>
    <row r="263" s="20" customFormat="true" ht="12.75" hidden="false" customHeight="false" outlineLevel="0" collapsed="false">
      <c r="C263" s="159"/>
      <c r="D263" s="159"/>
      <c r="E263" s="159"/>
    </row>
    <row r="264" s="20" customFormat="true" ht="12.75" hidden="false" customHeight="false" outlineLevel="0" collapsed="false">
      <c r="C264" s="159"/>
      <c r="D264" s="159"/>
      <c r="E264" s="159"/>
    </row>
    <row r="265" s="20" customFormat="true" ht="12.75" hidden="false" customHeight="false" outlineLevel="0" collapsed="false">
      <c r="C265" s="159"/>
      <c r="D265" s="159"/>
      <c r="E265" s="159"/>
    </row>
    <row r="266" s="20" customFormat="true" ht="12.75" hidden="false" customHeight="false" outlineLevel="0" collapsed="false">
      <c r="C266" s="159"/>
      <c r="D266" s="159"/>
      <c r="E266" s="159"/>
    </row>
    <row r="267" s="20" customFormat="true" ht="12.75" hidden="false" customHeight="false" outlineLevel="0" collapsed="false">
      <c r="C267" s="159"/>
      <c r="D267" s="159"/>
      <c r="E267" s="159"/>
    </row>
    <row r="268" s="20" customFormat="true" ht="12.75" hidden="false" customHeight="false" outlineLevel="0" collapsed="false">
      <c r="C268" s="159"/>
      <c r="D268" s="159"/>
      <c r="E268" s="159"/>
    </row>
    <row r="269" s="20" customFormat="true" ht="12.75" hidden="false" customHeight="false" outlineLevel="0" collapsed="false">
      <c r="C269" s="159"/>
      <c r="D269" s="159"/>
      <c r="E269" s="159"/>
    </row>
    <row r="270" s="20" customFormat="true" ht="12.75" hidden="false" customHeight="false" outlineLevel="0" collapsed="false">
      <c r="C270" s="159"/>
      <c r="D270" s="159"/>
      <c r="E270" s="159"/>
    </row>
    <row r="271" s="20" customFormat="true" ht="12.75" hidden="false" customHeight="false" outlineLevel="0" collapsed="false">
      <c r="C271" s="159"/>
      <c r="D271" s="159"/>
      <c r="E271" s="159"/>
    </row>
    <row r="272" s="20" customFormat="true" ht="12.75" hidden="false" customHeight="false" outlineLevel="0" collapsed="false">
      <c r="C272" s="159"/>
      <c r="D272" s="159"/>
      <c r="E272" s="159"/>
    </row>
    <row r="273" s="20" customFormat="true" ht="12.75" hidden="false" customHeight="false" outlineLevel="0" collapsed="false">
      <c r="C273" s="159"/>
      <c r="D273" s="159"/>
      <c r="E273" s="159"/>
    </row>
    <row r="274" s="20" customFormat="true" ht="12.75" hidden="false" customHeight="false" outlineLevel="0" collapsed="false">
      <c r="C274" s="159"/>
      <c r="D274" s="159"/>
      <c r="E274" s="159"/>
    </row>
    <row r="275" s="20" customFormat="true" ht="12.75" hidden="false" customHeight="false" outlineLevel="0" collapsed="false">
      <c r="C275" s="159"/>
      <c r="D275" s="159"/>
      <c r="E275" s="159"/>
    </row>
    <row r="276" s="20" customFormat="true" ht="12.75" hidden="false" customHeight="false" outlineLevel="0" collapsed="false">
      <c r="C276" s="159"/>
      <c r="D276" s="159"/>
      <c r="E276" s="159"/>
    </row>
    <row r="277" s="20" customFormat="true" ht="12.75" hidden="false" customHeight="false" outlineLevel="0" collapsed="false">
      <c r="C277" s="159"/>
      <c r="D277" s="159"/>
      <c r="E277" s="159"/>
    </row>
    <row r="278" s="20" customFormat="true" ht="12.75" hidden="false" customHeight="false" outlineLevel="0" collapsed="false">
      <c r="C278" s="159"/>
      <c r="D278" s="159"/>
      <c r="E278" s="159"/>
    </row>
    <row r="279" s="20" customFormat="true" ht="12.75" hidden="false" customHeight="false" outlineLevel="0" collapsed="false">
      <c r="C279" s="159"/>
      <c r="D279" s="159"/>
      <c r="E279" s="159"/>
    </row>
    <row r="280" s="20" customFormat="true" ht="12.75" hidden="false" customHeight="false" outlineLevel="0" collapsed="false">
      <c r="C280" s="159"/>
      <c r="D280" s="159"/>
      <c r="E280" s="159"/>
    </row>
    <row r="281" s="20" customFormat="true" ht="12.75" hidden="false" customHeight="false" outlineLevel="0" collapsed="false">
      <c r="C281" s="159"/>
      <c r="D281" s="159"/>
      <c r="E281" s="159"/>
    </row>
    <row r="282" s="20" customFormat="true" ht="12.75" hidden="false" customHeight="false" outlineLevel="0" collapsed="false">
      <c r="C282" s="159"/>
      <c r="D282" s="159"/>
      <c r="E282" s="159"/>
    </row>
    <row r="283" s="20" customFormat="true" ht="12.75" hidden="false" customHeight="false" outlineLevel="0" collapsed="false">
      <c r="C283" s="159"/>
      <c r="D283" s="159"/>
      <c r="E283" s="159"/>
    </row>
    <row r="284" s="20" customFormat="true" ht="12.75" hidden="false" customHeight="false" outlineLevel="0" collapsed="false">
      <c r="C284" s="159"/>
      <c r="D284" s="159"/>
      <c r="E284" s="159"/>
    </row>
    <row r="285" s="20" customFormat="true" ht="12.75" hidden="false" customHeight="false" outlineLevel="0" collapsed="false">
      <c r="C285" s="159"/>
      <c r="D285" s="159"/>
      <c r="E285" s="159"/>
    </row>
    <row r="286" s="20" customFormat="true" ht="12.75" hidden="false" customHeight="false" outlineLevel="0" collapsed="false">
      <c r="C286" s="159"/>
      <c r="D286" s="159"/>
      <c r="E286" s="159"/>
    </row>
    <row r="287" s="20" customFormat="true" ht="12.75" hidden="false" customHeight="false" outlineLevel="0" collapsed="false">
      <c r="C287" s="159"/>
      <c r="D287" s="159"/>
      <c r="E287" s="159"/>
    </row>
    <row r="288" s="20" customFormat="true" ht="12.75" hidden="false" customHeight="false" outlineLevel="0" collapsed="false">
      <c r="C288" s="159"/>
      <c r="D288" s="159"/>
      <c r="E288" s="159"/>
    </row>
    <row r="289" s="20" customFormat="true" ht="12.75" hidden="false" customHeight="false" outlineLevel="0" collapsed="false">
      <c r="C289" s="159"/>
      <c r="D289" s="159"/>
      <c r="E289" s="159"/>
    </row>
    <row r="290" s="20" customFormat="true" ht="12.75" hidden="false" customHeight="false" outlineLevel="0" collapsed="false">
      <c r="C290" s="159"/>
      <c r="D290" s="159"/>
      <c r="E290" s="159"/>
    </row>
    <row r="291" s="20" customFormat="true" ht="12.75" hidden="false" customHeight="false" outlineLevel="0" collapsed="false">
      <c r="C291" s="159"/>
      <c r="D291" s="159"/>
      <c r="E291" s="159"/>
    </row>
    <row r="292" s="20" customFormat="true" ht="12.75" hidden="false" customHeight="false" outlineLevel="0" collapsed="false">
      <c r="C292" s="159"/>
      <c r="D292" s="159"/>
      <c r="E292" s="159"/>
    </row>
    <row r="293" s="20" customFormat="true" ht="12.75" hidden="false" customHeight="false" outlineLevel="0" collapsed="false">
      <c r="C293" s="159"/>
      <c r="D293" s="159"/>
      <c r="E293" s="159"/>
    </row>
    <row r="294" s="20" customFormat="true" ht="12.75" hidden="false" customHeight="false" outlineLevel="0" collapsed="false">
      <c r="C294" s="159"/>
      <c r="D294" s="159"/>
      <c r="E294" s="159"/>
    </row>
    <row r="295" s="20" customFormat="true" ht="12.75" hidden="false" customHeight="false" outlineLevel="0" collapsed="false">
      <c r="C295" s="159"/>
      <c r="D295" s="159"/>
      <c r="E295" s="159"/>
    </row>
    <row r="296" s="20" customFormat="true" ht="12.75" hidden="false" customHeight="false" outlineLevel="0" collapsed="false">
      <c r="C296" s="159"/>
      <c r="D296" s="159"/>
      <c r="E296" s="159"/>
    </row>
    <row r="297" s="20" customFormat="true" ht="12.75" hidden="false" customHeight="false" outlineLevel="0" collapsed="false">
      <c r="C297" s="159"/>
      <c r="D297" s="159"/>
      <c r="E297" s="159"/>
    </row>
    <row r="298" s="20" customFormat="true" ht="12.75" hidden="false" customHeight="false" outlineLevel="0" collapsed="false">
      <c r="C298" s="159"/>
      <c r="D298" s="159"/>
      <c r="E298" s="159"/>
    </row>
    <row r="299" s="20" customFormat="true" ht="12.75" hidden="false" customHeight="false" outlineLevel="0" collapsed="false">
      <c r="C299" s="159"/>
      <c r="D299" s="159"/>
      <c r="E299" s="159"/>
    </row>
    <row r="300" s="20" customFormat="true" ht="12.75" hidden="false" customHeight="false" outlineLevel="0" collapsed="false">
      <c r="C300" s="159"/>
      <c r="D300" s="159"/>
      <c r="E300" s="159"/>
    </row>
    <row r="301" s="20" customFormat="true" ht="12.75" hidden="false" customHeight="false" outlineLevel="0" collapsed="false">
      <c r="C301" s="159"/>
      <c r="D301" s="159"/>
      <c r="E301" s="159"/>
    </row>
    <row r="302" s="20" customFormat="true" ht="12.75" hidden="false" customHeight="false" outlineLevel="0" collapsed="false">
      <c r="C302" s="159"/>
      <c r="D302" s="159"/>
      <c r="E302" s="159"/>
    </row>
    <row r="303" s="20" customFormat="true" ht="12.75" hidden="false" customHeight="false" outlineLevel="0" collapsed="false">
      <c r="C303" s="159"/>
      <c r="D303" s="159"/>
      <c r="E303" s="159"/>
    </row>
    <row r="304" s="20" customFormat="true" ht="12.75" hidden="false" customHeight="false" outlineLevel="0" collapsed="false">
      <c r="C304" s="159"/>
      <c r="D304" s="159"/>
      <c r="E304" s="159"/>
    </row>
    <row r="305" s="20" customFormat="true" ht="12.75" hidden="false" customHeight="false" outlineLevel="0" collapsed="false">
      <c r="C305" s="159"/>
      <c r="D305" s="159"/>
      <c r="E305" s="159"/>
    </row>
    <row r="306" s="20" customFormat="true" ht="12.75" hidden="false" customHeight="false" outlineLevel="0" collapsed="false">
      <c r="C306" s="159"/>
      <c r="D306" s="159"/>
      <c r="E306" s="159"/>
    </row>
    <row r="307" s="20" customFormat="true" ht="12.75" hidden="false" customHeight="false" outlineLevel="0" collapsed="false">
      <c r="C307" s="159"/>
      <c r="D307" s="159"/>
      <c r="E307" s="159"/>
    </row>
    <row r="308" s="20" customFormat="true" ht="12.75" hidden="false" customHeight="false" outlineLevel="0" collapsed="false">
      <c r="C308" s="159"/>
      <c r="D308" s="159"/>
      <c r="E308" s="159"/>
    </row>
    <row r="309" s="20" customFormat="true" ht="12.75" hidden="false" customHeight="false" outlineLevel="0" collapsed="false">
      <c r="C309" s="159"/>
      <c r="D309" s="159"/>
      <c r="E309" s="159"/>
    </row>
    <row r="310" s="20" customFormat="true" ht="12.75" hidden="false" customHeight="false" outlineLevel="0" collapsed="false">
      <c r="C310" s="159"/>
      <c r="D310" s="159"/>
      <c r="E310" s="159"/>
    </row>
    <row r="311" s="20" customFormat="true" ht="12.75" hidden="false" customHeight="false" outlineLevel="0" collapsed="false">
      <c r="C311" s="159"/>
      <c r="D311" s="159"/>
      <c r="E311" s="159"/>
    </row>
    <row r="312" s="20" customFormat="true" ht="12.75" hidden="false" customHeight="false" outlineLevel="0" collapsed="false">
      <c r="C312" s="159"/>
      <c r="D312" s="159"/>
      <c r="E312" s="159"/>
    </row>
    <row r="313" s="20" customFormat="true" ht="12.75" hidden="false" customHeight="false" outlineLevel="0" collapsed="false">
      <c r="C313" s="159"/>
      <c r="D313" s="159"/>
      <c r="E313" s="159"/>
    </row>
    <row r="314" s="20" customFormat="true" ht="12.75" hidden="false" customHeight="false" outlineLevel="0" collapsed="false">
      <c r="C314" s="159"/>
      <c r="D314" s="159"/>
      <c r="E314" s="159"/>
    </row>
    <row r="315" s="20" customFormat="true" ht="12.75" hidden="false" customHeight="false" outlineLevel="0" collapsed="false">
      <c r="C315" s="159"/>
      <c r="D315" s="159"/>
      <c r="E315" s="159"/>
    </row>
    <row r="316" s="20" customFormat="true" ht="12.75" hidden="false" customHeight="false" outlineLevel="0" collapsed="false">
      <c r="C316" s="159"/>
      <c r="D316" s="159"/>
      <c r="E316" s="159"/>
    </row>
    <row r="317" s="20" customFormat="true" ht="12.75" hidden="false" customHeight="false" outlineLevel="0" collapsed="false">
      <c r="C317" s="159"/>
      <c r="D317" s="159"/>
      <c r="E317" s="159"/>
    </row>
    <row r="318" s="20" customFormat="true" ht="12.75" hidden="false" customHeight="false" outlineLevel="0" collapsed="false">
      <c r="C318" s="159"/>
      <c r="D318" s="159"/>
      <c r="E318" s="159"/>
    </row>
    <row r="319" s="20" customFormat="true" ht="12.75" hidden="false" customHeight="false" outlineLevel="0" collapsed="false">
      <c r="C319" s="159"/>
      <c r="D319" s="159"/>
      <c r="E319" s="159"/>
    </row>
    <row r="320" s="20" customFormat="true" ht="12.75" hidden="false" customHeight="false" outlineLevel="0" collapsed="false">
      <c r="C320" s="159"/>
      <c r="D320" s="159"/>
      <c r="E320" s="159"/>
    </row>
    <row r="321" s="20" customFormat="true" ht="12.75" hidden="false" customHeight="false" outlineLevel="0" collapsed="false">
      <c r="C321" s="159"/>
      <c r="D321" s="159"/>
      <c r="E321" s="159"/>
    </row>
    <row r="322" s="20" customFormat="true" ht="12.75" hidden="false" customHeight="false" outlineLevel="0" collapsed="false">
      <c r="C322" s="159"/>
      <c r="D322" s="159"/>
      <c r="E322" s="159"/>
    </row>
    <row r="323" s="20" customFormat="true" ht="12.75" hidden="false" customHeight="false" outlineLevel="0" collapsed="false">
      <c r="C323" s="159"/>
      <c r="D323" s="159"/>
      <c r="E323" s="159"/>
    </row>
    <row r="324" s="20" customFormat="true" ht="12.75" hidden="false" customHeight="false" outlineLevel="0" collapsed="false">
      <c r="C324" s="159"/>
      <c r="D324" s="159"/>
      <c r="E324" s="159"/>
    </row>
    <row r="325" s="20" customFormat="true" ht="12.75" hidden="false" customHeight="false" outlineLevel="0" collapsed="false">
      <c r="C325" s="159"/>
      <c r="D325" s="159"/>
      <c r="E325" s="159"/>
    </row>
    <row r="326" s="20" customFormat="true" ht="12.75" hidden="false" customHeight="false" outlineLevel="0" collapsed="false">
      <c r="C326" s="159"/>
      <c r="D326" s="159"/>
      <c r="E326" s="159"/>
    </row>
    <row r="327" s="20" customFormat="true" ht="12.75" hidden="false" customHeight="false" outlineLevel="0" collapsed="false">
      <c r="C327" s="159"/>
      <c r="D327" s="159"/>
      <c r="E327" s="159"/>
    </row>
    <row r="328" s="20" customFormat="true" ht="12.75" hidden="false" customHeight="false" outlineLevel="0" collapsed="false">
      <c r="C328" s="159"/>
      <c r="D328" s="159"/>
      <c r="E328" s="159"/>
    </row>
    <row r="329" s="20" customFormat="true" ht="12.75" hidden="false" customHeight="false" outlineLevel="0" collapsed="false">
      <c r="C329" s="159"/>
      <c r="D329" s="159"/>
      <c r="E329" s="159"/>
    </row>
    <row r="330" s="20" customFormat="true" ht="12.75" hidden="false" customHeight="false" outlineLevel="0" collapsed="false">
      <c r="C330" s="159"/>
      <c r="D330" s="159"/>
      <c r="E330" s="159"/>
    </row>
    <row r="331" s="20" customFormat="true" ht="12.75" hidden="false" customHeight="false" outlineLevel="0" collapsed="false">
      <c r="C331" s="159"/>
      <c r="D331" s="159"/>
      <c r="E331" s="159"/>
    </row>
    <row r="332" s="20" customFormat="true" ht="12.75" hidden="false" customHeight="false" outlineLevel="0" collapsed="false">
      <c r="C332" s="159"/>
      <c r="D332" s="159"/>
      <c r="E332" s="159"/>
    </row>
    <row r="333" s="20" customFormat="true" ht="12.75" hidden="false" customHeight="false" outlineLevel="0" collapsed="false">
      <c r="C333" s="159"/>
      <c r="D333" s="159"/>
      <c r="E333" s="159"/>
    </row>
    <row r="334" s="20" customFormat="true" ht="12.75" hidden="false" customHeight="false" outlineLevel="0" collapsed="false">
      <c r="C334" s="159"/>
      <c r="D334" s="159"/>
      <c r="E334" s="159"/>
    </row>
    <row r="335" s="20" customFormat="true" ht="12.75" hidden="false" customHeight="false" outlineLevel="0" collapsed="false">
      <c r="C335" s="159"/>
      <c r="D335" s="159"/>
      <c r="E335" s="159"/>
    </row>
    <row r="336" s="20" customFormat="true" ht="12.75" hidden="false" customHeight="false" outlineLevel="0" collapsed="false">
      <c r="C336" s="159"/>
      <c r="D336" s="159"/>
      <c r="E336" s="159"/>
    </row>
    <row r="337" s="20" customFormat="true" ht="12.75" hidden="false" customHeight="false" outlineLevel="0" collapsed="false">
      <c r="C337" s="159"/>
      <c r="D337" s="159"/>
      <c r="E337" s="159"/>
    </row>
    <row r="338" s="20" customFormat="true" ht="12.75" hidden="false" customHeight="false" outlineLevel="0" collapsed="false">
      <c r="C338" s="159"/>
      <c r="D338" s="159"/>
      <c r="E338" s="159"/>
    </row>
    <row r="339" s="20" customFormat="true" ht="12.75" hidden="false" customHeight="false" outlineLevel="0" collapsed="false">
      <c r="C339" s="159"/>
      <c r="D339" s="159"/>
      <c r="E339" s="159"/>
    </row>
    <row r="340" s="20" customFormat="true" ht="12.75" hidden="false" customHeight="false" outlineLevel="0" collapsed="false">
      <c r="C340" s="159"/>
      <c r="D340" s="159"/>
      <c r="E340" s="159"/>
    </row>
    <row r="341" s="20" customFormat="true" ht="12.75" hidden="false" customHeight="false" outlineLevel="0" collapsed="false">
      <c r="C341" s="159"/>
      <c r="D341" s="159"/>
      <c r="E341" s="159"/>
    </row>
    <row r="342" s="20" customFormat="true" ht="12.75" hidden="false" customHeight="false" outlineLevel="0" collapsed="false">
      <c r="C342" s="159"/>
      <c r="D342" s="159"/>
      <c r="E342" s="159"/>
    </row>
    <row r="343" s="20" customFormat="true" ht="12.75" hidden="false" customHeight="false" outlineLevel="0" collapsed="false">
      <c r="C343" s="159"/>
      <c r="D343" s="159"/>
      <c r="E343" s="159"/>
    </row>
    <row r="344" s="20" customFormat="true" ht="12.75" hidden="false" customHeight="false" outlineLevel="0" collapsed="false">
      <c r="C344" s="159"/>
      <c r="D344" s="159"/>
      <c r="E344" s="159"/>
    </row>
    <row r="345" s="20" customFormat="true" ht="12.75" hidden="false" customHeight="false" outlineLevel="0" collapsed="false">
      <c r="C345" s="159"/>
      <c r="D345" s="159"/>
      <c r="E345" s="159"/>
    </row>
    <row r="346" s="20" customFormat="true" ht="12.75" hidden="false" customHeight="false" outlineLevel="0" collapsed="false">
      <c r="C346" s="159"/>
      <c r="D346" s="159"/>
      <c r="E346" s="159"/>
    </row>
    <row r="347" s="20" customFormat="true" ht="12.75" hidden="false" customHeight="false" outlineLevel="0" collapsed="false">
      <c r="C347" s="159"/>
      <c r="D347" s="159"/>
      <c r="E347" s="159"/>
    </row>
    <row r="348" s="20" customFormat="true" ht="12.75" hidden="false" customHeight="false" outlineLevel="0" collapsed="false">
      <c r="C348" s="159"/>
      <c r="D348" s="159"/>
      <c r="E348" s="159"/>
    </row>
    <row r="349" s="20" customFormat="true" ht="12.75" hidden="false" customHeight="false" outlineLevel="0" collapsed="false">
      <c r="C349" s="159"/>
      <c r="D349" s="159"/>
      <c r="E349" s="159"/>
    </row>
    <row r="350" s="20" customFormat="true" ht="12.75" hidden="false" customHeight="false" outlineLevel="0" collapsed="false">
      <c r="C350" s="159"/>
      <c r="D350" s="159"/>
      <c r="E350" s="159"/>
    </row>
    <row r="351" s="20" customFormat="true" ht="12.75" hidden="false" customHeight="false" outlineLevel="0" collapsed="false">
      <c r="C351" s="159"/>
      <c r="D351" s="159"/>
      <c r="E351" s="159"/>
    </row>
    <row r="352" s="20" customFormat="true" ht="12.75" hidden="false" customHeight="false" outlineLevel="0" collapsed="false">
      <c r="C352" s="159"/>
      <c r="D352" s="159"/>
      <c r="E352" s="159"/>
    </row>
    <row r="353" s="20" customFormat="true" ht="12.75" hidden="false" customHeight="false" outlineLevel="0" collapsed="false">
      <c r="C353" s="159"/>
      <c r="D353" s="159"/>
      <c r="E353" s="159"/>
    </row>
    <row r="354" s="20" customFormat="true" ht="12.75" hidden="false" customHeight="false" outlineLevel="0" collapsed="false">
      <c r="C354" s="159"/>
      <c r="D354" s="159"/>
      <c r="E354" s="159"/>
    </row>
    <row r="355" s="20" customFormat="true" ht="12.75" hidden="false" customHeight="false" outlineLevel="0" collapsed="false">
      <c r="C355" s="159"/>
      <c r="D355" s="159"/>
      <c r="E355" s="159"/>
    </row>
    <row r="356" s="20" customFormat="true" ht="12.75" hidden="false" customHeight="false" outlineLevel="0" collapsed="false">
      <c r="C356" s="159"/>
      <c r="D356" s="159"/>
      <c r="E356" s="159"/>
    </row>
    <row r="357" s="20" customFormat="true" ht="12.75" hidden="false" customHeight="false" outlineLevel="0" collapsed="false">
      <c r="C357" s="159"/>
      <c r="D357" s="159"/>
      <c r="E357" s="159"/>
    </row>
    <row r="358" s="20" customFormat="true" ht="12.75" hidden="false" customHeight="false" outlineLevel="0" collapsed="false">
      <c r="C358" s="159"/>
      <c r="D358" s="159"/>
      <c r="E358" s="159"/>
    </row>
    <row r="359" s="20" customFormat="true" ht="12.75" hidden="false" customHeight="false" outlineLevel="0" collapsed="false">
      <c r="C359" s="159"/>
      <c r="D359" s="159"/>
      <c r="E359" s="159"/>
    </row>
    <row r="360" s="20" customFormat="true" ht="12.75" hidden="false" customHeight="false" outlineLevel="0" collapsed="false">
      <c r="C360" s="159"/>
      <c r="D360" s="159"/>
      <c r="E360" s="159"/>
    </row>
    <row r="361" s="20" customFormat="true" ht="12.75" hidden="false" customHeight="false" outlineLevel="0" collapsed="false">
      <c r="C361" s="159"/>
      <c r="D361" s="159"/>
      <c r="E361" s="159"/>
    </row>
    <row r="362" s="20" customFormat="true" ht="12.75" hidden="false" customHeight="false" outlineLevel="0" collapsed="false">
      <c r="C362" s="159"/>
      <c r="D362" s="159"/>
      <c r="E362" s="159"/>
    </row>
    <row r="363" s="20" customFormat="true" ht="12.75" hidden="false" customHeight="false" outlineLevel="0" collapsed="false">
      <c r="C363" s="159"/>
      <c r="D363" s="159"/>
      <c r="E363" s="159"/>
    </row>
    <row r="364" s="20" customFormat="true" ht="12.75" hidden="false" customHeight="false" outlineLevel="0" collapsed="false">
      <c r="C364" s="159"/>
      <c r="D364" s="159"/>
      <c r="E364" s="159"/>
    </row>
    <row r="365" s="20" customFormat="true" ht="12.75" hidden="false" customHeight="false" outlineLevel="0" collapsed="false">
      <c r="C365" s="159"/>
      <c r="D365" s="159"/>
      <c r="E365" s="159"/>
    </row>
    <row r="366" s="20" customFormat="true" ht="12.75" hidden="false" customHeight="false" outlineLevel="0" collapsed="false">
      <c r="C366" s="159"/>
      <c r="D366" s="159"/>
      <c r="E366" s="159"/>
    </row>
    <row r="367" s="20" customFormat="true" ht="12.75" hidden="false" customHeight="false" outlineLevel="0" collapsed="false">
      <c r="C367" s="159"/>
      <c r="D367" s="159"/>
      <c r="E367" s="159"/>
    </row>
    <row r="368" s="20" customFormat="true" ht="12.75" hidden="false" customHeight="false" outlineLevel="0" collapsed="false">
      <c r="C368" s="159"/>
      <c r="D368" s="159"/>
      <c r="E368" s="159"/>
    </row>
    <row r="369" s="20" customFormat="true" ht="12.75" hidden="false" customHeight="false" outlineLevel="0" collapsed="false">
      <c r="C369" s="159"/>
      <c r="D369" s="159"/>
      <c r="E369" s="159"/>
    </row>
    <row r="370" s="20" customFormat="true" ht="12.75" hidden="false" customHeight="false" outlineLevel="0" collapsed="false">
      <c r="C370" s="159"/>
      <c r="D370" s="159"/>
      <c r="E370" s="159"/>
    </row>
    <row r="371" s="20" customFormat="true" ht="12.75" hidden="false" customHeight="false" outlineLevel="0" collapsed="false">
      <c r="C371" s="159"/>
      <c r="D371" s="159"/>
      <c r="E371" s="159"/>
    </row>
    <row r="372" s="20" customFormat="true" ht="12.75" hidden="false" customHeight="false" outlineLevel="0" collapsed="false">
      <c r="C372" s="159"/>
      <c r="D372" s="159"/>
      <c r="E372" s="159"/>
    </row>
    <row r="373" s="20" customFormat="true" ht="12.75" hidden="false" customHeight="false" outlineLevel="0" collapsed="false">
      <c r="C373" s="159"/>
      <c r="D373" s="159"/>
      <c r="E373" s="159"/>
    </row>
    <row r="374" s="20" customFormat="true" ht="12.75" hidden="false" customHeight="false" outlineLevel="0" collapsed="false">
      <c r="C374" s="159"/>
      <c r="D374" s="159"/>
      <c r="E374" s="159"/>
    </row>
    <row r="375" s="20" customFormat="true" ht="12.75" hidden="false" customHeight="false" outlineLevel="0" collapsed="false">
      <c r="C375" s="159"/>
      <c r="D375" s="159"/>
      <c r="E375" s="159"/>
    </row>
    <row r="376" s="20" customFormat="true" ht="12.75" hidden="false" customHeight="false" outlineLevel="0" collapsed="false">
      <c r="C376" s="159"/>
      <c r="D376" s="159"/>
      <c r="E376" s="159"/>
    </row>
    <row r="377" s="20" customFormat="true" ht="12.75" hidden="false" customHeight="false" outlineLevel="0" collapsed="false">
      <c r="C377" s="159"/>
      <c r="D377" s="159"/>
      <c r="E377" s="159"/>
    </row>
    <row r="378" s="20" customFormat="true" ht="12.75" hidden="false" customHeight="false" outlineLevel="0" collapsed="false">
      <c r="C378" s="159"/>
      <c r="D378" s="159"/>
      <c r="E378" s="159"/>
    </row>
    <row r="379" s="20" customFormat="true" ht="12.75" hidden="false" customHeight="false" outlineLevel="0" collapsed="false">
      <c r="C379" s="159"/>
      <c r="D379" s="159"/>
      <c r="E379" s="159"/>
    </row>
    <row r="380" s="20" customFormat="true" ht="12.75" hidden="false" customHeight="false" outlineLevel="0" collapsed="false">
      <c r="C380" s="159"/>
      <c r="D380" s="159"/>
      <c r="E380" s="159"/>
    </row>
    <row r="381" s="20" customFormat="true" ht="12.75" hidden="false" customHeight="false" outlineLevel="0" collapsed="false">
      <c r="C381" s="159"/>
      <c r="D381" s="159"/>
      <c r="E381" s="159"/>
    </row>
    <row r="382" s="20" customFormat="true" ht="12.75" hidden="false" customHeight="false" outlineLevel="0" collapsed="false">
      <c r="C382" s="159"/>
      <c r="D382" s="159"/>
      <c r="E382" s="159"/>
    </row>
    <row r="383" s="20" customFormat="true" ht="12.75" hidden="false" customHeight="false" outlineLevel="0" collapsed="false">
      <c r="C383" s="159"/>
      <c r="D383" s="159"/>
      <c r="E383" s="159"/>
    </row>
    <row r="384" s="20" customFormat="true" ht="12.75" hidden="false" customHeight="false" outlineLevel="0" collapsed="false">
      <c r="C384" s="159"/>
      <c r="D384" s="159"/>
      <c r="E384" s="159"/>
    </row>
    <row r="385" s="20" customFormat="true" ht="12.75" hidden="false" customHeight="false" outlineLevel="0" collapsed="false">
      <c r="C385" s="159"/>
      <c r="D385" s="159"/>
      <c r="E385" s="159"/>
    </row>
    <row r="386" s="20" customFormat="true" ht="12.75" hidden="false" customHeight="false" outlineLevel="0" collapsed="false">
      <c r="C386" s="159"/>
      <c r="D386" s="159"/>
      <c r="E386" s="159"/>
    </row>
    <row r="387" s="20" customFormat="true" ht="12.75" hidden="false" customHeight="false" outlineLevel="0" collapsed="false">
      <c r="C387" s="159"/>
      <c r="D387" s="159"/>
      <c r="E387" s="159"/>
    </row>
    <row r="388" s="20" customFormat="true" ht="12.75" hidden="false" customHeight="false" outlineLevel="0" collapsed="false">
      <c r="C388" s="159"/>
      <c r="D388" s="159"/>
      <c r="E388" s="159"/>
    </row>
    <row r="389" s="20" customFormat="true" ht="12.75" hidden="false" customHeight="false" outlineLevel="0" collapsed="false">
      <c r="C389" s="159"/>
      <c r="D389" s="159"/>
      <c r="E389" s="159"/>
    </row>
    <row r="390" s="20" customFormat="true" ht="12.75" hidden="false" customHeight="false" outlineLevel="0" collapsed="false">
      <c r="C390" s="159"/>
      <c r="D390" s="159"/>
      <c r="E390" s="159"/>
    </row>
    <row r="391" s="20" customFormat="true" ht="12.75" hidden="false" customHeight="false" outlineLevel="0" collapsed="false">
      <c r="C391" s="159"/>
      <c r="D391" s="159"/>
      <c r="E391" s="159"/>
    </row>
    <row r="392" s="20" customFormat="true" ht="12.75" hidden="false" customHeight="false" outlineLevel="0" collapsed="false">
      <c r="C392" s="159"/>
      <c r="D392" s="159"/>
      <c r="E392" s="159"/>
    </row>
    <row r="393" s="20" customFormat="true" ht="12.75" hidden="false" customHeight="false" outlineLevel="0" collapsed="false">
      <c r="C393" s="159"/>
      <c r="D393" s="159"/>
      <c r="E393" s="159"/>
    </row>
    <row r="394" s="20" customFormat="true" ht="12.75" hidden="false" customHeight="false" outlineLevel="0" collapsed="false">
      <c r="C394" s="159"/>
      <c r="D394" s="159"/>
      <c r="E394" s="159"/>
    </row>
    <row r="395" s="20" customFormat="true" ht="12.75" hidden="false" customHeight="false" outlineLevel="0" collapsed="false">
      <c r="C395" s="159"/>
      <c r="D395" s="159"/>
      <c r="E395" s="159"/>
    </row>
    <row r="396" s="20" customFormat="true" ht="12.75" hidden="false" customHeight="false" outlineLevel="0" collapsed="false">
      <c r="C396" s="159"/>
      <c r="D396" s="159"/>
      <c r="E396" s="159"/>
    </row>
    <row r="397" s="20" customFormat="true" ht="12.75" hidden="false" customHeight="false" outlineLevel="0" collapsed="false">
      <c r="C397" s="159"/>
      <c r="D397" s="159"/>
      <c r="E397" s="159"/>
    </row>
    <row r="398" s="20" customFormat="true" ht="12.75" hidden="false" customHeight="false" outlineLevel="0" collapsed="false">
      <c r="C398" s="159"/>
      <c r="D398" s="159"/>
      <c r="E398" s="159"/>
    </row>
    <row r="399" s="20" customFormat="true" ht="12.75" hidden="false" customHeight="false" outlineLevel="0" collapsed="false">
      <c r="C399" s="159"/>
      <c r="D399" s="159"/>
      <c r="E399" s="159"/>
    </row>
    <row r="400" s="20" customFormat="true" ht="12.75" hidden="false" customHeight="false" outlineLevel="0" collapsed="false">
      <c r="C400" s="159"/>
      <c r="D400" s="159"/>
      <c r="E400" s="159"/>
    </row>
    <row r="401" s="20" customFormat="true" ht="12.75" hidden="false" customHeight="false" outlineLevel="0" collapsed="false">
      <c r="C401" s="159"/>
      <c r="D401" s="159"/>
      <c r="E401" s="159"/>
    </row>
    <row r="402" s="20" customFormat="true" ht="12.75" hidden="false" customHeight="false" outlineLevel="0" collapsed="false">
      <c r="C402" s="159"/>
      <c r="D402" s="159"/>
      <c r="E402" s="159"/>
    </row>
    <row r="403" s="20" customFormat="true" ht="12.75" hidden="false" customHeight="false" outlineLevel="0" collapsed="false">
      <c r="C403" s="159"/>
      <c r="D403" s="159"/>
      <c r="E403" s="159"/>
    </row>
    <row r="404" s="20" customFormat="true" ht="12.75" hidden="false" customHeight="false" outlineLevel="0" collapsed="false">
      <c r="C404" s="159"/>
      <c r="D404" s="159"/>
      <c r="E404" s="159"/>
    </row>
    <row r="405" s="20" customFormat="true" ht="12.75" hidden="false" customHeight="false" outlineLevel="0" collapsed="false">
      <c r="C405" s="159"/>
      <c r="D405" s="159"/>
      <c r="E405" s="159"/>
    </row>
    <row r="406" s="20" customFormat="true" ht="12.75" hidden="false" customHeight="false" outlineLevel="0" collapsed="false">
      <c r="C406" s="159"/>
      <c r="D406" s="159"/>
      <c r="E406" s="159"/>
    </row>
    <row r="407" s="20" customFormat="true" ht="12.75" hidden="false" customHeight="false" outlineLevel="0" collapsed="false">
      <c r="C407" s="159"/>
      <c r="D407" s="159"/>
      <c r="E407" s="159"/>
    </row>
    <row r="408" s="20" customFormat="true" ht="12.75" hidden="false" customHeight="false" outlineLevel="0" collapsed="false">
      <c r="C408" s="159"/>
      <c r="D408" s="159"/>
      <c r="E408" s="159"/>
    </row>
    <row r="409" s="20" customFormat="true" ht="12.75" hidden="false" customHeight="false" outlineLevel="0" collapsed="false">
      <c r="C409" s="159"/>
      <c r="D409" s="159"/>
      <c r="E409" s="159"/>
    </row>
    <row r="410" s="20" customFormat="true" ht="12.75" hidden="false" customHeight="false" outlineLevel="0" collapsed="false">
      <c r="C410" s="159"/>
      <c r="D410" s="159"/>
      <c r="E410" s="159"/>
    </row>
    <row r="411" s="20" customFormat="true" ht="12.75" hidden="false" customHeight="false" outlineLevel="0" collapsed="false">
      <c r="C411" s="159"/>
      <c r="D411" s="159"/>
      <c r="E411" s="159"/>
    </row>
    <row r="412" s="20" customFormat="true" ht="12.75" hidden="false" customHeight="false" outlineLevel="0" collapsed="false">
      <c r="C412" s="159"/>
      <c r="D412" s="159"/>
      <c r="E412" s="159"/>
    </row>
    <row r="413" s="20" customFormat="true" ht="12.75" hidden="false" customHeight="false" outlineLevel="0" collapsed="false">
      <c r="C413" s="159"/>
      <c r="D413" s="159"/>
      <c r="E413" s="159"/>
    </row>
    <row r="414" s="20" customFormat="true" ht="12.75" hidden="false" customHeight="false" outlineLevel="0" collapsed="false">
      <c r="C414" s="159"/>
      <c r="D414" s="159"/>
      <c r="E414" s="159"/>
    </row>
    <row r="415" s="20" customFormat="true" ht="12.75" hidden="false" customHeight="false" outlineLevel="0" collapsed="false">
      <c r="C415" s="159"/>
      <c r="D415" s="159"/>
      <c r="E415" s="159"/>
    </row>
    <row r="416" s="20" customFormat="true" ht="12.75" hidden="false" customHeight="false" outlineLevel="0" collapsed="false">
      <c r="C416" s="159"/>
      <c r="D416" s="159"/>
      <c r="E416" s="159"/>
    </row>
    <row r="417" s="20" customFormat="true" ht="12.75" hidden="false" customHeight="false" outlineLevel="0" collapsed="false">
      <c r="C417" s="159"/>
      <c r="D417" s="159"/>
      <c r="E417" s="159"/>
    </row>
    <row r="418" s="20" customFormat="true" ht="12.75" hidden="false" customHeight="false" outlineLevel="0" collapsed="false">
      <c r="C418" s="159"/>
      <c r="D418" s="159"/>
      <c r="E418" s="159"/>
    </row>
    <row r="419" s="20" customFormat="true" ht="12.75" hidden="false" customHeight="false" outlineLevel="0" collapsed="false">
      <c r="C419" s="159"/>
      <c r="D419" s="159"/>
      <c r="E419" s="159"/>
    </row>
    <row r="420" s="20" customFormat="true" ht="12.75" hidden="false" customHeight="false" outlineLevel="0" collapsed="false">
      <c r="C420" s="159"/>
      <c r="D420" s="159"/>
      <c r="E420" s="159"/>
    </row>
    <row r="421" s="20" customFormat="true" ht="12.75" hidden="false" customHeight="false" outlineLevel="0" collapsed="false">
      <c r="C421" s="159"/>
      <c r="D421" s="159"/>
      <c r="E421" s="159"/>
    </row>
    <row r="422" s="20" customFormat="true" ht="12.75" hidden="false" customHeight="false" outlineLevel="0" collapsed="false">
      <c r="C422" s="159"/>
      <c r="D422" s="159"/>
      <c r="E422" s="159"/>
    </row>
    <row r="423" s="20" customFormat="true" ht="12.75" hidden="false" customHeight="false" outlineLevel="0" collapsed="false">
      <c r="C423" s="159"/>
      <c r="D423" s="159"/>
      <c r="E423" s="159"/>
    </row>
    <row r="424" s="20" customFormat="true" ht="12.75" hidden="false" customHeight="false" outlineLevel="0" collapsed="false">
      <c r="C424" s="159"/>
      <c r="D424" s="159"/>
      <c r="E424" s="159"/>
    </row>
    <row r="425" s="20" customFormat="true" ht="12.75" hidden="false" customHeight="false" outlineLevel="0" collapsed="false">
      <c r="C425" s="159"/>
      <c r="D425" s="159"/>
      <c r="E425" s="159"/>
    </row>
    <row r="426" s="20" customFormat="true" ht="12.75" hidden="false" customHeight="false" outlineLevel="0" collapsed="false">
      <c r="C426" s="159"/>
      <c r="D426" s="159"/>
      <c r="E426" s="159"/>
    </row>
    <row r="427" s="20" customFormat="true" ht="12.75" hidden="false" customHeight="false" outlineLevel="0" collapsed="false">
      <c r="C427" s="159"/>
      <c r="D427" s="159"/>
      <c r="E427" s="159"/>
    </row>
    <row r="428" s="20" customFormat="true" ht="12.75" hidden="false" customHeight="false" outlineLevel="0" collapsed="false">
      <c r="C428" s="159"/>
      <c r="D428" s="159"/>
      <c r="E428" s="159"/>
    </row>
    <row r="429" s="20" customFormat="true" ht="12.75" hidden="false" customHeight="false" outlineLevel="0" collapsed="false">
      <c r="C429" s="159"/>
      <c r="D429" s="159"/>
      <c r="E429" s="159"/>
    </row>
    <row r="430" s="20" customFormat="true" ht="12.75" hidden="false" customHeight="false" outlineLevel="0" collapsed="false">
      <c r="C430" s="159"/>
      <c r="D430" s="159"/>
      <c r="E430" s="159"/>
    </row>
    <row r="431" s="20" customFormat="true" ht="12.75" hidden="false" customHeight="false" outlineLevel="0" collapsed="false">
      <c r="C431" s="159"/>
      <c r="D431" s="159"/>
      <c r="E431" s="159"/>
    </row>
    <row r="432" s="20" customFormat="true" ht="12.75" hidden="false" customHeight="false" outlineLevel="0" collapsed="false">
      <c r="C432" s="159"/>
      <c r="D432" s="159"/>
      <c r="E432" s="159"/>
    </row>
    <row r="433" s="20" customFormat="true" ht="12.75" hidden="false" customHeight="false" outlineLevel="0" collapsed="false">
      <c r="C433" s="159"/>
      <c r="D433" s="159"/>
      <c r="E433" s="159"/>
    </row>
    <row r="434" s="20" customFormat="true" ht="12.75" hidden="false" customHeight="false" outlineLevel="0" collapsed="false">
      <c r="C434" s="159"/>
      <c r="D434" s="159"/>
      <c r="E434" s="159"/>
    </row>
    <row r="435" s="20" customFormat="true" ht="12.75" hidden="false" customHeight="false" outlineLevel="0" collapsed="false">
      <c r="C435" s="159"/>
      <c r="D435" s="159"/>
      <c r="E435" s="159"/>
    </row>
    <row r="436" s="20" customFormat="true" ht="12.75" hidden="false" customHeight="false" outlineLevel="0" collapsed="false">
      <c r="C436" s="159"/>
      <c r="D436" s="159"/>
      <c r="E436" s="159"/>
    </row>
    <row r="437" s="20" customFormat="true" ht="12.75" hidden="false" customHeight="false" outlineLevel="0" collapsed="false">
      <c r="C437" s="159"/>
      <c r="D437" s="159"/>
      <c r="E437" s="159"/>
    </row>
    <row r="438" s="20" customFormat="true" ht="12.75" hidden="false" customHeight="false" outlineLevel="0" collapsed="false">
      <c r="C438" s="159"/>
      <c r="D438" s="159"/>
      <c r="E438" s="159"/>
    </row>
    <row r="439" s="20" customFormat="true" ht="12.75" hidden="false" customHeight="false" outlineLevel="0" collapsed="false">
      <c r="C439" s="159"/>
      <c r="D439" s="159"/>
      <c r="E439" s="159"/>
    </row>
    <row r="440" s="20" customFormat="true" ht="12.75" hidden="false" customHeight="false" outlineLevel="0" collapsed="false">
      <c r="C440" s="159"/>
      <c r="D440" s="159"/>
      <c r="E440" s="159"/>
    </row>
    <row r="441" s="20" customFormat="true" ht="12.75" hidden="false" customHeight="false" outlineLevel="0" collapsed="false">
      <c r="C441" s="159"/>
      <c r="D441" s="159"/>
      <c r="E441" s="159"/>
    </row>
    <row r="442" s="20" customFormat="true" ht="12.75" hidden="false" customHeight="false" outlineLevel="0" collapsed="false">
      <c r="C442" s="159"/>
      <c r="D442" s="159"/>
      <c r="E442" s="159"/>
    </row>
    <row r="443" s="20" customFormat="true" ht="12.75" hidden="false" customHeight="false" outlineLevel="0" collapsed="false">
      <c r="C443" s="159"/>
      <c r="D443" s="159"/>
      <c r="E443" s="159"/>
    </row>
    <row r="444" s="20" customFormat="true" ht="12.75" hidden="false" customHeight="false" outlineLevel="0" collapsed="false">
      <c r="C444" s="159"/>
      <c r="D444" s="159"/>
      <c r="E444" s="159"/>
    </row>
    <row r="445" s="20" customFormat="true" ht="12.75" hidden="false" customHeight="false" outlineLevel="0" collapsed="false">
      <c r="C445" s="159"/>
      <c r="D445" s="159"/>
      <c r="E445" s="159"/>
    </row>
    <row r="446" s="20" customFormat="true" ht="12.75" hidden="false" customHeight="false" outlineLevel="0" collapsed="false">
      <c r="C446" s="159"/>
      <c r="D446" s="159"/>
      <c r="E446" s="159"/>
    </row>
    <row r="447" s="20" customFormat="true" ht="12.75" hidden="false" customHeight="false" outlineLevel="0" collapsed="false">
      <c r="C447" s="159"/>
      <c r="D447" s="159"/>
      <c r="E447" s="159"/>
    </row>
    <row r="448" s="20" customFormat="true" ht="12.75" hidden="false" customHeight="false" outlineLevel="0" collapsed="false">
      <c r="C448" s="159"/>
      <c r="D448" s="159"/>
      <c r="E448" s="159"/>
    </row>
    <row r="449" s="20" customFormat="true" ht="12.75" hidden="false" customHeight="false" outlineLevel="0" collapsed="false">
      <c r="C449" s="159"/>
      <c r="D449" s="159"/>
      <c r="E449" s="159"/>
    </row>
    <row r="450" s="20" customFormat="true" ht="12.75" hidden="false" customHeight="false" outlineLevel="0" collapsed="false">
      <c r="C450" s="159"/>
      <c r="D450" s="159"/>
      <c r="E450" s="159"/>
    </row>
    <row r="451" s="20" customFormat="true" ht="12.75" hidden="false" customHeight="false" outlineLevel="0" collapsed="false">
      <c r="C451" s="159"/>
      <c r="D451" s="159"/>
      <c r="E451" s="159"/>
    </row>
    <row r="452" s="20" customFormat="true" ht="12.75" hidden="false" customHeight="false" outlineLevel="0" collapsed="false">
      <c r="C452" s="159"/>
      <c r="D452" s="159"/>
      <c r="E452" s="159"/>
    </row>
    <row r="453" s="20" customFormat="true" ht="12.75" hidden="false" customHeight="false" outlineLevel="0" collapsed="false">
      <c r="C453" s="159"/>
      <c r="D453" s="159"/>
      <c r="E453" s="159"/>
    </row>
    <row r="454" s="20" customFormat="true" ht="12.75" hidden="false" customHeight="false" outlineLevel="0" collapsed="false">
      <c r="C454" s="159"/>
      <c r="D454" s="159"/>
      <c r="E454" s="159"/>
    </row>
    <row r="455" s="20" customFormat="true" ht="12.75" hidden="false" customHeight="false" outlineLevel="0" collapsed="false">
      <c r="C455" s="159"/>
      <c r="D455" s="159"/>
      <c r="E455" s="159"/>
    </row>
    <row r="456" s="20" customFormat="true" ht="12.75" hidden="false" customHeight="false" outlineLevel="0" collapsed="false">
      <c r="C456" s="159"/>
      <c r="D456" s="159"/>
      <c r="E456" s="159"/>
    </row>
    <row r="457" s="20" customFormat="true" ht="12.75" hidden="false" customHeight="false" outlineLevel="0" collapsed="false">
      <c r="C457" s="159"/>
      <c r="D457" s="159"/>
      <c r="E457" s="159"/>
    </row>
    <row r="458" s="20" customFormat="true" ht="12.75" hidden="false" customHeight="false" outlineLevel="0" collapsed="false">
      <c r="C458" s="159"/>
      <c r="D458" s="159"/>
      <c r="E458" s="159"/>
    </row>
    <row r="459" s="20" customFormat="true" ht="12.75" hidden="false" customHeight="false" outlineLevel="0" collapsed="false">
      <c r="C459" s="159"/>
      <c r="D459" s="159"/>
      <c r="E459" s="159"/>
    </row>
    <row r="460" s="20" customFormat="true" ht="12.75" hidden="false" customHeight="false" outlineLevel="0" collapsed="false">
      <c r="C460" s="159"/>
      <c r="D460" s="159"/>
      <c r="E460" s="159"/>
    </row>
    <row r="461" s="20" customFormat="true" ht="12.75" hidden="false" customHeight="false" outlineLevel="0" collapsed="false">
      <c r="C461" s="159"/>
      <c r="D461" s="159"/>
      <c r="E461" s="159"/>
    </row>
    <row r="462" s="20" customFormat="true" ht="12.75" hidden="false" customHeight="false" outlineLevel="0" collapsed="false">
      <c r="C462" s="159"/>
      <c r="D462" s="159"/>
      <c r="E462" s="159"/>
    </row>
    <row r="463" s="20" customFormat="true" ht="12.75" hidden="false" customHeight="false" outlineLevel="0" collapsed="false">
      <c r="C463" s="159"/>
      <c r="D463" s="159"/>
      <c r="E463" s="159"/>
    </row>
    <row r="464" s="20" customFormat="true" ht="12.75" hidden="false" customHeight="false" outlineLevel="0" collapsed="false">
      <c r="C464" s="159"/>
      <c r="D464" s="159"/>
      <c r="E464" s="159"/>
    </row>
    <row r="465" s="20" customFormat="true" ht="12.75" hidden="false" customHeight="false" outlineLevel="0" collapsed="false">
      <c r="C465" s="159"/>
      <c r="D465" s="159"/>
      <c r="E465" s="159"/>
    </row>
    <row r="466" s="20" customFormat="true" ht="12.75" hidden="false" customHeight="false" outlineLevel="0" collapsed="false">
      <c r="C466" s="159"/>
      <c r="D466" s="159"/>
      <c r="E466" s="159"/>
    </row>
    <row r="467" s="20" customFormat="true" ht="12.75" hidden="false" customHeight="false" outlineLevel="0" collapsed="false">
      <c r="C467" s="159"/>
      <c r="D467" s="159"/>
      <c r="E467" s="159"/>
    </row>
    <row r="468" s="20" customFormat="true" ht="12.75" hidden="false" customHeight="false" outlineLevel="0" collapsed="false">
      <c r="C468" s="159"/>
      <c r="D468" s="159"/>
      <c r="E468" s="159"/>
    </row>
    <row r="469" s="20" customFormat="true" ht="12.75" hidden="false" customHeight="false" outlineLevel="0" collapsed="false">
      <c r="C469" s="159"/>
      <c r="D469" s="159"/>
      <c r="E469" s="159"/>
    </row>
    <row r="470" s="20" customFormat="true" ht="12.75" hidden="false" customHeight="false" outlineLevel="0" collapsed="false">
      <c r="C470" s="159"/>
      <c r="D470" s="159"/>
      <c r="E470" s="159"/>
    </row>
    <row r="471" s="20" customFormat="true" ht="12.75" hidden="false" customHeight="false" outlineLevel="0" collapsed="false">
      <c r="C471" s="159"/>
      <c r="D471" s="159"/>
      <c r="E471" s="159"/>
    </row>
    <row r="472" s="20" customFormat="true" ht="12.75" hidden="false" customHeight="false" outlineLevel="0" collapsed="false">
      <c r="C472" s="159"/>
      <c r="D472" s="159"/>
      <c r="E472" s="159"/>
    </row>
    <row r="473" s="20" customFormat="true" ht="12.75" hidden="false" customHeight="false" outlineLevel="0" collapsed="false">
      <c r="C473" s="159"/>
      <c r="D473" s="159"/>
      <c r="E473" s="159"/>
    </row>
    <row r="474" s="20" customFormat="true" ht="12.75" hidden="false" customHeight="false" outlineLevel="0" collapsed="false">
      <c r="C474" s="159"/>
      <c r="D474" s="159"/>
      <c r="E474" s="159"/>
    </row>
    <row r="475" s="20" customFormat="true" ht="12.75" hidden="false" customHeight="false" outlineLevel="0" collapsed="false">
      <c r="C475" s="159"/>
      <c r="D475" s="159"/>
      <c r="E475" s="159"/>
    </row>
    <row r="476" s="20" customFormat="true" ht="12.75" hidden="false" customHeight="false" outlineLevel="0" collapsed="false">
      <c r="C476" s="159"/>
      <c r="D476" s="159"/>
      <c r="E476" s="159"/>
    </row>
    <row r="477" s="20" customFormat="true" ht="12.75" hidden="false" customHeight="false" outlineLevel="0" collapsed="false">
      <c r="C477" s="159"/>
      <c r="D477" s="159"/>
      <c r="E477" s="159"/>
    </row>
    <row r="478" s="20" customFormat="true" ht="12.75" hidden="false" customHeight="false" outlineLevel="0" collapsed="false">
      <c r="C478" s="159"/>
      <c r="D478" s="159"/>
      <c r="E478" s="159"/>
    </row>
    <row r="479" s="20" customFormat="true" ht="12.75" hidden="false" customHeight="false" outlineLevel="0" collapsed="false">
      <c r="C479" s="159"/>
      <c r="D479" s="159"/>
      <c r="E479" s="159"/>
    </row>
    <row r="480" s="20" customFormat="true" ht="12.75" hidden="false" customHeight="false" outlineLevel="0" collapsed="false">
      <c r="C480" s="159"/>
      <c r="D480" s="159"/>
      <c r="E480" s="159"/>
    </row>
    <row r="481" s="20" customFormat="true" ht="12.75" hidden="false" customHeight="false" outlineLevel="0" collapsed="false">
      <c r="C481" s="159"/>
      <c r="D481" s="159"/>
      <c r="E481" s="159"/>
    </row>
    <row r="482" s="20" customFormat="true" ht="12.75" hidden="false" customHeight="false" outlineLevel="0" collapsed="false">
      <c r="C482" s="159"/>
      <c r="D482" s="159"/>
      <c r="E482" s="159"/>
    </row>
    <row r="483" s="20" customFormat="true" ht="12.75" hidden="false" customHeight="false" outlineLevel="0" collapsed="false">
      <c r="C483" s="159"/>
      <c r="D483" s="159"/>
      <c r="E483" s="159"/>
    </row>
    <row r="484" s="20" customFormat="true" ht="12.75" hidden="false" customHeight="false" outlineLevel="0" collapsed="false">
      <c r="C484" s="159"/>
      <c r="D484" s="159"/>
      <c r="E484" s="159"/>
    </row>
    <row r="485" s="20" customFormat="true" ht="12.75" hidden="false" customHeight="false" outlineLevel="0" collapsed="false">
      <c r="C485" s="159"/>
      <c r="D485" s="159"/>
      <c r="E485" s="159"/>
    </row>
    <row r="486" s="20" customFormat="true" ht="12.75" hidden="false" customHeight="false" outlineLevel="0" collapsed="false">
      <c r="C486" s="159"/>
      <c r="D486" s="159"/>
      <c r="E486" s="159"/>
    </row>
    <row r="487" s="20" customFormat="true" ht="12.75" hidden="false" customHeight="false" outlineLevel="0" collapsed="false">
      <c r="C487" s="159"/>
      <c r="D487" s="159"/>
      <c r="E487" s="159"/>
    </row>
    <row r="488" s="20" customFormat="true" ht="12.75" hidden="false" customHeight="false" outlineLevel="0" collapsed="false">
      <c r="C488" s="159"/>
      <c r="D488" s="159"/>
      <c r="E488" s="159"/>
    </row>
    <row r="489" s="20" customFormat="true" ht="12.75" hidden="false" customHeight="false" outlineLevel="0" collapsed="false">
      <c r="C489" s="159"/>
      <c r="D489" s="159"/>
      <c r="E489" s="159"/>
    </row>
    <row r="490" s="20" customFormat="true" ht="12.75" hidden="false" customHeight="false" outlineLevel="0" collapsed="false">
      <c r="C490" s="159"/>
      <c r="D490" s="159"/>
      <c r="E490" s="159"/>
    </row>
    <row r="491" s="20" customFormat="true" ht="12.75" hidden="false" customHeight="false" outlineLevel="0" collapsed="false">
      <c r="C491" s="159"/>
      <c r="D491" s="159"/>
      <c r="E491" s="159"/>
    </row>
    <row r="492" s="20" customFormat="true" ht="12.75" hidden="false" customHeight="false" outlineLevel="0" collapsed="false">
      <c r="C492" s="159"/>
      <c r="D492" s="159"/>
      <c r="E492" s="159"/>
    </row>
    <row r="493" s="20" customFormat="true" ht="12.75" hidden="false" customHeight="false" outlineLevel="0" collapsed="false">
      <c r="C493" s="159"/>
      <c r="D493" s="159"/>
      <c r="E493" s="159"/>
    </row>
    <row r="494" s="20" customFormat="true" ht="12.75" hidden="false" customHeight="false" outlineLevel="0" collapsed="false">
      <c r="C494" s="159"/>
      <c r="D494" s="159"/>
      <c r="E494" s="159"/>
    </row>
    <row r="495" s="20" customFormat="true" ht="12.75" hidden="false" customHeight="false" outlineLevel="0" collapsed="false">
      <c r="C495" s="159"/>
      <c r="D495" s="159"/>
      <c r="E495" s="159"/>
    </row>
    <row r="496" s="20" customFormat="true" ht="12.75" hidden="false" customHeight="false" outlineLevel="0" collapsed="false">
      <c r="C496" s="159"/>
      <c r="D496" s="159"/>
      <c r="E496" s="159"/>
    </row>
    <row r="497" s="20" customFormat="true" ht="12.75" hidden="false" customHeight="false" outlineLevel="0" collapsed="false">
      <c r="C497" s="159"/>
      <c r="D497" s="159"/>
      <c r="E497" s="159"/>
    </row>
    <row r="498" s="20" customFormat="true" ht="12.75" hidden="false" customHeight="false" outlineLevel="0" collapsed="false">
      <c r="C498" s="159"/>
      <c r="D498" s="159"/>
      <c r="E498" s="159"/>
    </row>
    <row r="499" s="20" customFormat="true" ht="12.75" hidden="false" customHeight="false" outlineLevel="0" collapsed="false">
      <c r="C499" s="159"/>
      <c r="D499" s="159"/>
      <c r="E499" s="159"/>
    </row>
    <row r="500" s="20" customFormat="true" ht="12.75" hidden="false" customHeight="false" outlineLevel="0" collapsed="false">
      <c r="C500" s="159"/>
      <c r="D500" s="159"/>
      <c r="E500" s="159"/>
    </row>
    <row r="501" s="20" customFormat="true" ht="12.75" hidden="false" customHeight="false" outlineLevel="0" collapsed="false">
      <c r="C501" s="159"/>
      <c r="D501" s="159"/>
      <c r="E501" s="159"/>
    </row>
    <row r="502" s="20" customFormat="true" ht="12.75" hidden="false" customHeight="false" outlineLevel="0" collapsed="false">
      <c r="C502" s="159"/>
      <c r="D502" s="159"/>
      <c r="E502" s="159"/>
    </row>
    <row r="503" s="20" customFormat="true" ht="12.75" hidden="false" customHeight="false" outlineLevel="0" collapsed="false">
      <c r="C503" s="159"/>
      <c r="D503" s="159"/>
      <c r="E503" s="159"/>
    </row>
    <row r="504" s="20" customFormat="true" ht="12.75" hidden="false" customHeight="false" outlineLevel="0" collapsed="false">
      <c r="C504" s="159"/>
      <c r="D504" s="159"/>
      <c r="E504" s="159"/>
    </row>
    <row r="505" s="20" customFormat="true" ht="12.75" hidden="false" customHeight="false" outlineLevel="0" collapsed="false">
      <c r="C505" s="159"/>
      <c r="D505" s="159"/>
      <c r="E505" s="159"/>
    </row>
    <row r="506" s="20" customFormat="true" ht="12.75" hidden="false" customHeight="false" outlineLevel="0" collapsed="false">
      <c r="C506" s="159"/>
      <c r="D506" s="159"/>
      <c r="E506" s="159"/>
    </row>
    <row r="507" s="20" customFormat="true" ht="12.75" hidden="false" customHeight="false" outlineLevel="0" collapsed="false">
      <c r="C507" s="159"/>
      <c r="D507" s="159"/>
      <c r="E507" s="159"/>
    </row>
    <row r="508" s="20" customFormat="true" ht="12.75" hidden="false" customHeight="false" outlineLevel="0" collapsed="false">
      <c r="C508" s="159"/>
      <c r="D508" s="159"/>
      <c r="E508" s="159"/>
    </row>
    <row r="509" s="20" customFormat="true" ht="12.75" hidden="false" customHeight="false" outlineLevel="0" collapsed="false">
      <c r="C509" s="159"/>
      <c r="D509" s="159"/>
      <c r="E509" s="159"/>
    </row>
    <row r="510" s="20" customFormat="true" ht="12.75" hidden="false" customHeight="false" outlineLevel="0" collapsed="false">
      <c r="C510" s="159"/>
      <c r="D510" s="159"/>
      <c r="E510" s="159"/>
    </row>
    <row r="511" s="20" customFormat="true" ht="12.75" hidden="false" customHeight="false" outlineLevel="0" collapsed="false">
      <c r="C511" s="159"/>
      <c r="D511" s="159"/>
      <c r="E511" s="159"/>
    </row>
    <row r="512" s="20" customFormat="true" ht="12.75" hidden="false" customHeight="false" outlineLevel="0" collapsed="false">
      <c r="C512" s="159"/>
      <c r="D512" s="159"/>
      <c r="E512" s="159"/>
    </row>
    <row r="513" s="20" customFormat="true" ht="12.75" hidden="false" customHeight="false" outlineLevel="0" collapsed="false">
      <c r="C513" s="159"/>
      <c r="D513" s="159"/>
      <c r="E513" s="159"/>
    </row>
    <row r="514" s="20" customFormat="true" ht="12.75" hidden="false" customHeight="false" outlineLevel="0" collapsed="false">
      <c r="C514" s="159"/>
      <c r="D514" s="159"/>
      <c r="E514" s="159"/>
    </row>
    <row r="515" s="20" customFormat="true" ht="12.75" hidden="false" customHeight="false" outlineLevel="0" collapsed="false">
      <c r="C515" s="159"/>
      <c r="D515" s="159"/>
      <c r="E515" s="159"/>
    </row>
    <row r="516" s="20" customFormat="true" ht="12.75" hidden="false" customHeight="false" outlineLevel="0" collapsed="false">
      <c r="C516" s="159"/>
      <c r="D516" s="159"/>
      <c r="E516" s="159"/>
    </row>
    <row r="517" s="20" customFormat="true" ht="12.75" hidden="false" customHeight="false" outlineLevel="0" collapsed="false">
      <c r="C517" s="159"/>
      <c r="D517" s="159"/>
      <c r="E517" s="159"/>
    </row>
    <row r="518" s="20" customFormat="true" ht="12.75" hidden="false" customHeight="false" outlineLevel="0" collapsed="false">
      <c r="C518" s="159"/>
      <c r="D518" s="159"/>
      <c r="E518" s="159"/>
    </row>
    <row r="519" s="20" customFormat="true" ht="12.75" hidden="false" customHeight="false" outlineLevel="0" collapsed="false">
      <c r="C519" s="159"/>
      <c r="D519" s="159"/>
      <c r="E519" s="159"/>
    </row>
    <row r="520" s="20" customFormat="true" ht="12.75" hidden="false" customHeight="false" outlineLevel="0" collapsed="false">
      <c r="C520" s="159"/>
      <c r="D520" s="159"/>
      <c r="E520" s="159"/>
    </row>
    <row r="521" s="20" customFormat="true" ht="12.75" hidden="false" customHeight="false" outlineLevel="0" collapsed="false">
      <c r="C521" s="159"/>
      <c r="D521" s="159"/>
      <c r="E521" s="159"/>
    </row>
    <row r="522" s="20" customFormat="true" ht="12.75" hidden="false" customHeight="false" outlineLevel="0" collapsed="false">
      <c r="C522" s="159"/>
      <c r="D522" s="159"/>
      <c r="E522" s="159"/>
    </row>
    <row r="523" s="20" customFormat="true" ht="12.75" hidden="false" customHeight="false" outlineLevel="0" collapsed="false">
      <c r="C523" s="159"/>
      <c r="D523" s="159"/>
      <c r="E523" s="159"/>
    </row>
    <row r="524" s="20" customFormat="true" ht="12.75" hidden="false" customHeight="false" outlineLevel="0" collapsed="false">
      <c r="C524" s="159"/>
      <c r="D524" s="159"/>
      <c r="E524" s="159"/>
    </row>
    <row r="525" s="20" customFormat="true" ht="12.75" hidden="false" customHeight="false" outlineLevel="0" collapsed="false">
      <c r="C525" s="159"/>
      <c r="D525" s="159"/>
      <c r="E525" s="159"/>
    </row>
    <row r="526" s="20" customFormat="true" ht="12.75" hidden="false" customHeight="false" outlineLevel="0" collapsed="false">
      <c r="C526" s="159"/>
      <c r="D526" s="159"/>
      <c r="E526" s="159"/>
    </row>
    <row r="527" s="20" customFormat="true" ht="12.75" hidden="false" customHeight="false" outlineLevel="0" collapsed="false">
      <c r="C527" s="159"/>
      <c r="D527" s="159"/>
      <c r="E527" s="159"/>
    </row>
    <row r="528" s="20" customFormat="true" ht="12.75" hidden="false" customHeight="false" outlineLevel="0" collapsed="false">
      <c r="C528" s="159"/>
      <c r="D528" s="159"/>
      <c r="E528" s="159"/>
    </row>
    <row r="529" s="20" customFormat="true" ht="12.75" hidden="false" customHeight="false" outlineLevel="0" collapsed="false">
      <c r="C529" s="159"/>
      <c r="D529" s="159"/>
      <c r="E529" s="159"/>
    </row>
    <row r="530" s="20" customFormat="true" ht="12.75" hidden="false" customHeight="false" outlineLevel="0" collapsed="false">
      <c r="C530" s="159"/>
      <c r="D530" s="159"/>
      <c r="E530" s="159"/>
    </row>
    <row r="531" s="20" customFormat="true" ht="12.75" hidden="false" customHeight="false" outlineLevel="0" collapsed="false">
      <c r="C531" s="159"/>
      <c r="D531" s="159"/>
      <c r="E531" s="159"/>
    </row>
    <row r="532" s="20" customFormat="true" ht="12.75" hidden="false" customHeight="false" outlineLevel="0" collapsed="false">
      <c r="C532" s="159"/>
      <c r="D532" s="159"/>
      <c r="E532" s="159"/>
    </row>
    <row r="533" s="20" customFormat="true" ht="12.75" hidden="false" customHeight="false" outlineLevel="0" collapsed="false">
      <c r="C533" s="159"/>
      <c r="D533" s="159"/>
      <c r="E533" s="159"/>
    </row>
    <row r="534" s="20" customFormat="true" ht="12.75" hidden="false" customHeight="false" outlineLevel="0" collapsed="false">
      <c r="C534" s="159"/>
      <c r="D534" s="159"/>
      <c r="E534" s="159"/>
    </row>
    <row r="535" s="20" customFormat="true" ht="12.75" hidden="false" customHeight="false" outlineLevel="0" collapsed="false">
      <c r="C535" s="159"/>
      <c r="D535" s="159"/>
      <c r="E535" s="159"/>
    </row>
    <row r="536" s="20" customFormat="true" ht="12.75" hidden="false" customHeight="false" outlineLevel="0" collapsed="false">
      <c r="C536" s="159"/>
      <c r="D536" s="159"/>
      <c r="E536" s="159"/>
    </row>
    <row r="537" s="20" customFormat="true" ht="12.75" hidden="false" customHeight="false" outlineLevel="0" collapsed="false">
      <c r="C537" s="159"/>
      <c r="D537" s="159"/>
      <c r="E537" s="159"/>
    </row>
    <row r="538" s="20" customFormat="true" ht="12.75" hidden="false" customHeight="false" outlineLevel="0" collapsed="false">
      <c r="C538" s="159"/>
      <c r="D538" s="159"/>
      <c r="E538" s="159"/>
    </row>
    <row r="539" s="20" customFormat="true" ht="12.75" hidden="false" customHeight="false" outlineLevel="0" collapsed="false">
      <c r="C539" s="159"/>
      <c r="D539" s="159"/>
      <c r="E539" s="159"/>
    </row>
    <row r="540" s="20" customFormat="true" ht="12.75" hidden="false" customHeight="false" outlineLevel="0" collapsed="false">
      <c r="C540" s="159"/>
      <c r="D540" s="159"/>
      <c r="E540" s="159"/>
    </row>
    <row r="541" s="20" customFormat="true" ht="12.75" hidden="false" customHeight="false" outlineLevel="0" collapsed="false">
      <c r="C541" s="159"/>
      <c r="D541" s="159"/>
      <c r="E541" s="159"/>
    </row>
    <row r="542" s="20" customFormat="true" ht="12.75" hidden="false" customHeight="false" outlineLevel="0" collapsed="false">
      <c r="C542" s="159"/>
      <c r="D542" s="159"/>
      <c r="E542" s="159"/>
    </row>
    <row r="543" s="20" customFormat="true" ht="12.75" hidden="false" customHeight="false" outlineLevel="0" collapsed="false">
      <c r="C543" s="159"/>
      <c r="D543" s="159"/>
      <c r="E543" s="159"/>
    </row>
    <row r="544" s="20" customFormat="true" ht="12.75" hidden="false" customHeight="false" outlineLevel="0" collapsed="false">
      <c r="C544" s="159"/>
      <c r="D544" s="159"/>
      <c r="E544" s="159"/>
    </row>
    <row r="545" s="20" customFormat="true" ht="12.75" hidden="false" customHeight="false" outlineLevel="0" collapsed="false">
      <c r="C545" s="159"/>
      <c r="D545" s="159"/>
      <c r="E545" s="159"/>
    </row>
    <row r="546" s="20" customFormat="true" ht="12.75" hidden="false" customHeight="false" outlineLevel="0" collapsed="false">
      <c r="C546" s="159"/>
      <c r="D546" s="159"/>
      <c r="E546" s="159"/>
    </row>
    <row r="547" s="20" customFormat="true" ht="12.75" hidden="false" customHeight="false" outlineLevel="0" collapsed="false">
      <c r="C547" s="159"/>
      <c r="D547" s="159"/>
      <c r="E547" s="159"/>
    </row>
    <row r="548" s="20" customFormat="true" ht="12.75" hidden="false" customHeight="false" outlineLevel="0" collapsed="false">
      <c r="C548" s="159"/>
      <c r="D548" s="159"/>
      <c r="E548" s="159"/>
    </row>
    <row r="549" s="20" customFormat="true" ht="12.75" hidden="false" customHeight="false" outlineLevel="0" collapsed="false">
      <c r="C549" s="159"/>
      <c r="D549" s="159"/>
      <c r="E549" s="159"/>
    </row>
    <row r="550" s="20" customFormat="true" ht="12.75" hidden="false" customHeight="false" outlineLevel="0" collapsed="false">
      <c r="C550" s="159"/>
      <c r="D550" s="159"/>
      <c r="E550" s="159"/>
    </row>
    <row r="551" s="20" customFormat="true" ht="12.75" hidden="false" customHeight="false" outlineLevel="0" collapsed="false">
      <c r="C551" s="159"/>
      <c r="D551" s="159"/>
      <c r="E551" s="159"/>
    </row>
    <row r="552" s="20" customFormat="true" ht="12.75" hidden="false" customHeight="false" outlineLevel="0" collapsed="false">
      <c r="C552" s="159"/>
      <c r="D552" s="159"/>
      <c r="E552" s="159"/>
    </row>
    <row r="553" s="20" customFormat="true" ht="12.75" hidden="false" customHeight="false" outlineLevel="0" collapsed="false">
      <c r="C553" s="159"/>
      <c r="D553" s="159"/>
      <c r="E553" s="159"/>
    </row>
    <row r="554" s="20" customFormat="true" ht="12.75" hidden="false" customHeight="false" outlineLevel="0" collapsed="false">
      <c r="C554" s="159"/>
      <c r="D554" s="159"/>
      <c r="E554" s="159"/>
    </row>
    <row r="555" s="20" customFormat="true" ht="12.75" hidden="false" customHeight="false" outlineLevel="0" collapsed="false">
      <c r="C555" s="159"/>
      <c r="D555" s="159"/>
      <c r="E555" s="159"/>
    </row>
    <row r="556" s="20" customFormat="true" ht="12.75" hidden="false" customHeight="false" outlineLevel="0" collapsed="false">
      <c r="C556" s="159"/>
      <c r="D556" s="159"/>
      <c r="E556" s="159"/>
    </row>
    <row r="557" s="20" customFormat="true" ht="12.75" hidden="false" customHeight="false" outlineLevel="0" collapsed="false">
      <c r="C557" s="159"/>
      <c r="D557" s="159"/>
      <c r="E557" s="159"/>
    </row>
    <row r="558" s="20" customFormat="true" ht="12.75" hidden="false" customHeight="false" outlineLevel="0" collapsed="false">
      <c r="C558" s="159"/>
      <c r="D558" s="159"/>
      <c r="E558" s="159"/>
    </row>
    <row r="559" s="20" customFormat="true" ht="12.75" hidden="false" customHeight="false" outlineLevel="0" collapsed="false">
      <c r="C559" s="159"/>
      <c r="D559" s="159"/>
      <c r="E559" s="159"/>
    </row>
    <row r="560" s="20" customFormat="true" ht="12.75" hidden="false" customHeight="false" outlineLevel="0" collapsed="false">
      <c r="C560" s="159"/>
      <c r="D560" s="159"/>
      <c r="E560" s="159"/>
    </row>
    <row r="561" s="20" customFormat="true" ht="12.75" hidden="false" customHeight="false" outlineLevel="0" collapsed="false">
      <c r="C561" s="159"/>
      <c r="D561" s="159"/>
      <c r="E561" s="159"/>
    </row>
    <row r="562" s="20" customFormat="true" ht="12.75" hidden="false" customHeight="false" outlineLevel="0" collapsed="false">
      <c r="C562" s="159"/>
      <c r="D562" s="159"/>
      <c r="E562" s="159"/>
    </row>
    <row r="563" s="20" customFormat="true" ht="12.75" hidden="false" customHeight="false" outlineLevel="0" collapsed="false">
      <c r="C563" s="159"/>
      <c r="D563" s="159"/>
      <c r="E563" s="159"/>
    </row>
    <row r="564" s="20" customFormat="true" ht="12.75" hidden="false" customHeight="false" outlineLevel="0" collapsed="false">
      <c r="C564" s="159"/>
      <c r="D564" s="159"/>
      <c r="E564" s="159"/>
    </row>
    <row r="565" s="20" customFormat="true" ht="12.75" hidden="false" customHeight="false" outlineLevel="0" collapsed="false">
      <c r="C565" s="159"/>
      <c r="D565" s="159"/>
      <c r="E565" s="159"/>
    </row>
    <row r="566" s="20" customFormat="true" ht="12.75" hidden="false" customHeight="false" outlineLevel="0" collapsed="false">
      <c r="C566" s="159"/>
      <c r="D566" s="159"/>
      <c r="E566" s="159"/>
    </row>
    <row r="567" s="20" customFormat="true" ht="12.75" hidden="false" customHeight="false" outlineLevel="0" collapsed="false">
      <c r="C567" s="159"/>
      <c r="D567" s="159"/>
      <c r="E567" s="159"/>
    </row>
    <row r="568" s="20" customFormat="true" ht="12.75" hidden="false" customHeight="false" outlineLevel="0" collapsed="false">
      <c r="C568" s="159"/>
      <c r="D568" s="159"/>
      <c r="E568" s="159"/>
    </row>
  </sheetData>
  <sheetProtection sheet="true" password="dc57" objects="true" scenarios="true"/>
  <mergeCells count="81">
    <mergeCell ref="B2:E2"/>
    <mergeCell ref="B5:E5"/>
    <mergeCell ref="B6:D6"/>
    <mergeCell ref="B7:D7"/>
    <mergeCell ref="B8:D8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1:D21"/>
    <mergeCell ref="B23:B24"/>
    <mergeCell ref="C23:D23"/>
    <mergeCell ref="E23:E24"/>
    <mergeCell ref="C24:D24"/>
    <mergeCell ref="B25:E25"/>
    <mergeCell ref="C26:D26"/>
    <mergeCell ref="C27:D27"/>
    <mergeCell ref="C28:D28"/>
    <mergeCell ref="B30:E30"/>
    <mergeCell ref="B31:E31"/>
    <mergeCell ref="E32:E33"/>
    <mergeCell ref="E35:E39"/>
    <mergeCell ref="B41:D41"/>
    <mergeCell ref="B42:E42"/>
    <mergeCell ref="E43:E44"/>
    <mergeCell ref="B49:E49"/>
    <mergeCell ref="C50:D50"/>
    <mergeCell ref="E50:E69"/>
    <mergeCell ref="C52:D52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B70:C70"/>
    <mergeCell ref="B72:C72"/>
    <mergeCell ref="B74:E74"/>
    <mergeCell ref="E75:E80"/>
    <mergeCell ref="D82:E82"/>
    <mergeCell ref="B83:E83"/>
    <mergeCell ref="B84:C84"/>
    <mergeCell ref="B85:C85"/>
    <mergeCell ref="B87:C87"/>
    <mergeCell ref="D88:E88"/>
    <mergeCell ref="B89:E89"/>
    <mergeCell ref="B90:E90"/>
    <mergeCell ref="E91:E92"/>
    <mergeCell ref="B94:D94"/>
    <mergeCell ref="B95:C95"/>
    <mergeCell ref="B97:E97"/>
    <mergeCell ref="E98:E100"/>
    <mergeCell ref="D104:E104"/>
    <mergeCell ref="B105:E105"/>
    <mergeCell ref="B106:C106"/>
    <mergeCell ref="E106:E110"/>
    <mergeCell ref="B107:C107"/>
    <mergeCell ref="B108:C108"/>
    <mergeCell ref="B109:C109"/>
    <mergeCell ref="B110:C110"/>
    <mergeCell ref="B112:E112"/>
    <mergeCell ref="E113:E114"/>
    <mergeCell ref="B117:C117"/>
    <mergeCell ref="E117:E119"/>
    <mergeCell ref="B118:C118"/>
    <mergeCell ref="B119:C119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1" manualBreakCount="1">
    <brk id="41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CD566"/>
  <sheetViews>
    <sheetView showFormulas="false" showGridLines="false" showRowColHeaders="true" showZeros="true" rightToLeft="false" tabSelected="false" showOutlineSymbols="true" defaultGridColor="true" view="normal" topLeftCell="A110" colorId="64" zoomScale="100" zoomScaleNormal="100" zoomScalePageLayoutView="100" workbookViewId="0">
      <selection pane="topLeft" activeCell="C32" activeCellId="0" sqref="C32"/>
    </sheetView>
  </sheetViews>
  <sheetFormatPr defaultColWidth="9.13671875" defaultRowHeight="12.75" zeroHeight="false" outlineLevelRow="2" outlineLevelCol="0"/>
  <cols>
    <col collapsed="false" customWidth="true" hidden="false" outlineLevel="0" max="1" min="1" style="20" width="1.42"/>
    <col collapsed="false" customWidth="true" hidden="false" outlineLevel="0" max="2" min="2" style="21" width="45.71"/>
    <col collapsed="false" customWidth="true" hidden="false" outlineLevel="0" max="3" min="3" style="58" width="11.86"/>
    <col collapsed="false" customWidth="true" hidden="false" outlineLevel="0" max="4" min="4" style="58" width="14.69"/>
    <col collapsed="false" customWidth="true" hidden="false" outlineLevel="0" max="5" min="5" style="58" width="19.99"/>
    <col collapsed="false" customWidth="true" hidden="false" outlineLevel="0" max="6" min="6" style="21" width="15.42"/>
    <col collapsed="false" customWidth="true" hidden="false" outlineLevel="0" max="7" min="7" style="20" width="1.85"/>
    <col collapsed="false" customWidth="true" hidden="false" outlineLevel="0" max="8" min="8" style="20" width="11.99"/>
    <col collapsed="false" customWidth="false" hidden="false" outlineLevel="0" max="82" min="9" style="20" width="9.13"/>
    <col collapsed="false" customWidth="false" hidden="false" outlineLevel="0" max="1024" min="83" style="21" width="9.13"/>
  </cols>
  <sheetData>
    <row r="1" customFormat="false" ht="7.5" hidden="false" customHeight="true" outlineLevel="0" collapsed="false"/>
    <row r="2" customFormat="false" ht="17.25" hidden="false" customHeight="false" outlineLevel="0" collapsed="false">
      <c r="B2" s="59" t="s">
        <v>76</v>
      </c>
      <c r="C2" s="59"/>
      <c r="D2" s="59"/>
      <c r="E2" s="59"/>
      <c r="F2" s="60"/>
    </row>
    <row r="3" customFormat="false" ht="15" hidden="false" customHeight="true" outlineLevel="0" collapsed="false">
      <c r="B3" s="61" t="s">
        <v>77</v>
      </c>
      <c r="F3" s="31"/>
    </row>
    <row r="4" customFormat="false" ht="15" hidden="false" customHeight="true" outlineLevel="0" collapsed="false">
      <c r="B4" s="61" t="s">
        <v>78</v>
      </c>
      <c r="F4" s="31"/>
    </row>
    <row r="5" customFormat="false" ht="15" hidden="false" customHeight="true" outlineLevel="0" collapsed="false">
      <c r="B5" s="62" t="s">
        <v>46</v>
      </c>
      <c r="C5" s="62"/>
      <c r="D5" s="62"/>
      <c r="E5" s="62"/>
      <c r="F5" s="63"/>
    </row>
    <row r="6" customFormat="false" ht="15" hidden="false" customHeight="true" outlineLevel="0" collapsed="false">
      <c r="B6" s="64" t="s">
        <v>79</v>
      </c>
      <c r="C6" s="64"/>
      <c r="D6" s="64"/>
      <c r="E6" s="65" t="n">
        <f aca="false">RESUMO!C21</f>
        <v>0</v>
      </c>
      <c r="F6" s="66"/>
    </row>
    <row r="7" customFormat="false" ht="15" hidden="false" customHeight="true" outlineLevel="0" collapsed="false">
      <c r="B7" s="64" t="s">
        <v>80</v>
      </c>
      <c r="C7" s="64"/>
      <c r="D7" s="64"/>
      <c r="E7" s="36" t="s">
        <v>49</v>
      </c>
      <c r="F7" s="63"/>
    </row>
    <row r="8" customFormat="false" ht="15" hidden="false" customHeight="true" outlineLevel="0" collapsed="false">
      <c r="B8" s="64" t="s">
        <v>81</v>
      </c>
      <c r="C8" s="64"/>
      <c r="D8" s="64"/>
      <c r="E8" s="67"/>
      <c r="F8" s="63"/>
    </row>
    <row r="9" customFormat="false" ht="15" hidden="false" customHeight="true" outlineLevel="0" collapsed="false">
      <c r="B9" s="34" t="s">
        <v>82</v>
      </c>
      <c r="C9" s="68"/>
      <c r="D9" s="68"/>
      <c r="E9" s="67"/>
      <c r="F9" s="63"/>
    </row>
    <row r="10" customFormat="false" ht="15" hidden="false" customHeight="true" outlineLevel="0" collapsed="false">
      <c r="B10" s="64" t="s">
        <v>83</v>
      </c>
      <c r="C10" s="64"/>
      <c r="D10" s="64"/>
      <c r="E10" s="67"/>
      <c r="F10" s="69"/>
    </row>
    <row r="11" customFormat="false" ht="15" hidden="false" customHeight="true" outlineLevel="0" collapsed="false">
      <c r="B11" s="70" t="s">
        <v>84</v>
      </c>
      <c r="C11" s="70"/>
      <c r="D11" s="70"/>
      <c r="E11" s="71" t="n">
        <v>24</v>
      </c>
      <c r="F11" s="63"/>
    </row>
    <row r="12" customFormat="false" ht="6.95" hidden="false" customHeight="true" outlineLevel="0" collapsed="false">
      <c r="F12" s="31"/>
    </row>
    <row r="13" customFormat="false" ht="15" hidden="false" customHeight="true" outlineLevel="0" collapsed="false">
      <c r="B13" s="62" t="s">
        <v>85</v>
      </c>
      <c r="C13" s="62"/>
      <c r="D13" s="62"/>
      <c r="E13" s="62"/>
      <c r="F13" s="63"/>
    </row>
    <row r="14" customFormat="false" ht="24.95" hidden="false" customHeight="true" outlineLevel="0" collapsed="false">
      <c r="B14" s="39" t="s">
        <v>86</v>
      </c>
      <c r="C14" s="72" t="s">
        <v>87</v>
      </c>
      <c r="D14" s="72"/>
      <c r="E14" s="73" t="s">
        <v>88</v>
      </c>
      <c r="F14" s="74"/>
    </row>
    <row r="15" s="21" customFormat="true" ht="15" hidden="false" customHeight="true" outlineLevel="0" collapsed="false">
      <c r="B15" s="75" t="s">
        <v>203</v>
      </c>
      <c r="C15" s="76" t="s">
        <v>204</v>
      </c>
      <c r="D15" s="76"/>
      <c r="E15" s="71" t="n">
        <v>2</v>
      </c>
      <c r="F15" s="63"/>
    </row>
    <row r="16" customFormat="false" ht="6.95" hidden="false" customHeight="true" outlineLevel="0" collapsed="false">
      <c r="F16" s="31"/>
    </row>
    <row r="17" customFormat="false" ht="15" hidden="false" customHeight="true" outlineLevel="0" collapsed="false">
      <c r="B17" s="62" t="s">
        <v>91</v>
      </c>
      <c r="C17" s="62"/>
      <c r="D17" s="62"/>
      <c r="E17" s="62"/>
      <c r="F17" s="63"/>
    </row>
    <row r="18" customFormat="false" ht="15" hidden="false" customHeight="true" outlineLevel="0" collapsed="false">
      <c r="B18" s="24" t="s">
        <v>92</v>
      </c>
      <c r="C18" s="24"/>
      <c r="D18" s="24"/>
      <c r="E18" s="24"/>
      <c r="F18" s="63"/>
    </row>
    <row r="19" customFormat="false" ht="15" hidden="false" customHeight="true" outlineLevel="0" collapsed="false">
      <c r="B19" s="64" t="s">
        <v>93</v>
      </c>
      <c r="C19" s="64"/>
      <c r="D19" s="64"/>
      <c r="E19" s="36" t="s">
        <v>205</v>
      </c>
      <c r="F19" s="63"/>
    </row>
    <row r="20" customFormat="false" ht="15" hidden="false" customHeight="true" outlineLevel="0" collapsed="false">
      <c r="B20" s="64" t="s">
        <v>95</v>
      </c>
      <c r="C20" s="64"/>
      <c r="D20" s="64"/>
      <c r="E20" s="77" t="n">
        <v>4500</v>
      </c>
      <c r="F20" s="78"/>
    </row>
    <row r="21" s="49" customFormat="true" ht="6.95" hidden="false" customHeight="true" outlineLevel="0" collapsed="false">
      <c r="B21" s="79"/>
      <c r="C21" s="56"/>
      <c r="D21" s="56"/>
      <c r="E21" s="56"/>
    </row>
    <row r="22" customFormat="false" ht="30.75" hidden="false" customHeight="true" outlineLevel="0" collapsed="false">
      <c r="B22" s="80" t="s">
        <v>203</v>
      </c>
      <c r="C22" s="81" t="s">
        <v>96</v>
      </c>
      <c r="D22" s="81"/>
      <c r="E22" s="82" t="s">
        <v>97</v>
      </c>
      <c r="F22" s="20"/>
      <c r="CA22" s="21"/>
      <c r="CB22" s="21"/>
      <c r="CC22" s="21"/>
      <c r="CD22" s="21"/>
    </row>
    <row r="23" customFormat="false" ht="30" hidden="false" customHeight="true" outlineLevel="0" collapsed="false">
      <c r="B23" s="80"/>
      <c r="C23" s="83" t="s">
        <v>98</v>
      </c>
      <c r="D23" s="83"/>
      <c r="E23" s="82"/>
      <c r="F23" s="20"/>
      <c r="CA23" s="21"/>
      <c r="CB23" s="21"/>
      <c r="CC23" s="21"/>
      <c r="CD23" s="21"/>
    </row>
    <row r="24" customFormat="false" ht="15.2" hidden="false" customHeight="true" outlineLevel="0" collapsed="false">
      <c r="B24" s="24" t="s">
        <v>99</v>
      </c>
      <c r="C24" s="24"/>
      <c r="D24" s="24"/>
      <c r="E24" s="24"/>
      <c r="F24" s="20"/>
      <c r="CC24" s="21"/>
      <c r="CD24" s="21"/>
    </row>
    <row r="25" customFormat="false" ht="15.2" hidden="false" customHeight="true" outlineLevel="1" collapsed="false">
      <c r="B25" s="45" t="s">
        <v>100</v>
      </c>
      <c r="C25" s="84" t="n">
        <f aca="false">E20</f>
        <v>4500</v>
      </c>
      <c r="D25" s="84"/>
      <c r="E25" s="85" t="s">
        <v>101</v>
      </c>
      <c r="F25" s="20"/>
      <c r="CC25" s="21"/>
      <c r="CD25" s="21"/>
    </row>
    <row r="26" customFormat="false" ht="15.2" hidden="false" customHeight="true" outlineLevel="0" collapsed="false">
      <c r="A26" s="21"/>
      <c r="B26" s="86" t="s">
        <v>102</v>
      </c>
      <c r="C26" s="87" t="n">
        <f aca="false">C25</f>
        <v>4500</v>
      </c>
      <c r="D26" s="87"/>
      <c r="E26" s="88" t="s">
        <v>103</v>
      </c>
      <c r="F26" s="20"/>
      <c r="CC26" s="21"/>
      <c r="CD26" s="21"/>
    </row>
    <row r="27" s="20" customFormat="true" ht="6.95" hidden="false" customHeight="true" outlineLevel="0" collapsed="false">
      <c r="B27" s="89"/>
      <c r="C27" s="90"/>
      <c r="D27" s="90"/>
      <c r="E27" s="32"/>
      <c r="CC27" s="21"/>
      <c r="CD27" s="21"/>
    </row>
    <row r="28" s="20" customFormat="true" ht="15.2" hidden="false" customHeight="true" outlineLevel="0" collapsed="false">
      <c r="B28" s="62" t="s">
        <v>104</v>
      </c>
      <c r="C28" s="62"/>
      <c r="D28" s="62"/>
      <c r="E28" s="62"/>
      <c r="CC28" s="21"/>
      <c r="CD28" s="21"/>
    </row>
    <row r="29" s="20" customFormat="true" ht="27.75" hidden="false" customHeight="true" outlineLevel="1" collapsed="false">
      <c r="B29" s="91" t="s">
        <v>105</v>
      </c>
      <c r="C29" s="91"/>
      <c r="D29" s="91"/>
      <c r="E29" s="91"/>
      <c r="CC29" s="21"/>
      <c r="CD29" s="21"/>
    </row>
    <row r="30" s="20" customFormat="true" ht="15.2" hidden="false" customHeight="true" outlineLevel="1" collapsed="false">
      <c r="B30" s="34" t="s">
        <v>106</v>
      </c>
      <c r="C30" s="92" t="n">
        <v>0.2</v>
      </c>
      <c r="D30" s="93" t="n">
        <f aca="false">ROUND(C30*C$26,2)</f>
        <v>900</v>
      </c>
      <c r="E30" s="85" t="s">
        <v>101</v>
      </c>
      <c r="CC30" s="21"/>
      <c r="CD30" s="21"/>
    </row>
    <row r="31" s="20" customFormat="true" ht="15.2" hidden="false" customHeight="true" outlineLevel="1" collapsed="false">
      <c r="B31" s="34" t="s">
        <v>107</v>
      </c>
      <c r="C31" s="92" t="n">
        <v>0.025</v>
      </c>
      <c r="D31" s="93" t="n">
        <f aca="false">ROUND(C31*C$26,2)</f>
        <v>112.5</v>
      </c>
      <c r="E31" s="85"/>
      <c r="CC31" s="21"/>
      <c r="CD31" s="21"/>
    </row>
    <row r="32" s="20" customFormat="true" ht="15.2" hidden="false" customHeight="true" outlineLevel="1" collapsed="false">
      <c r="B32" s="45" t="s">
        <v>191</v>
      </c>
      <c r="C32" s="94"/>
      <c r="D32" s="84" t="n">
        <f aca="false">ROUND(C32*C$26,2)</f>
        <v>0</v>
      </c>
      <c r="E32" s="85" t="s">
        <v>109</v>
      </c>
      <c r="F32" s="20" t="s">
        <v>110</v>
      </c>
      <c r="CC32" s="21"/>
      <c r="CD32" s="21"/>
    </row>
    <row r="33" s="20" customFormat="true" ht="15.2" hidden="false" customHeight="true" outlineLevel="1" collapsed="false">
      <c r="B33" s="34" t="s">
        <v>111</v>
      </c>
      <c r="C33" s="92" t="n">
        <v>0.015</v>
      </c>
      <c r="D33" s="93" t="n">
        <f aca="false">ROUND(C33*C$26,2)</f>
        <v>67.5</v>
      </c>
      <c r="E33" s="85" t="s">
        <v>101</v>
      </c>
      <c r="CC33" s="21"/>
      <c r="CD33" s="21"/>
    </row>
    <row r="34" s="20" customFormat="true" ht="15.2" hidden="false" customHeight="true" outlineLevel="1" collapsed="false">
      <c r="B34" s="34" t="s">
        <v>112</v>
      </c>
      <c r="C34" s="92" t="n">
        <v>0.01</v>
      </c>
      <c r="D34" s="93" t="n">
        <f aca="false">ROUND(C34*C$26,2)</f>
        <v>45</v>
      </c>
      <c r="E34" s="85"/>
      <c r="CC34" s="21"/>
      <c r="CD34" s="21"/>
    </row>
    <row r="35" s="20" customFormat="true" ht="15.2" hidden="false" customHeight="true" outlineLevel="1" collapsed="false">
      <c r="B35" s="34" t="s">
        <v>113</v>
      </c>
      <c r="C35" s="92" t="n">
        <v>0.006</v>
      </c>
      <c r="D35" s="93" t="n">
        <f aca="false">ROUND(C35*C$26,2)</f>
        <v>27</v>
      </c>
      <c r="E35" s="85"/>
      <c r="CC35" s="21"/>
      <c r="CD35" s="21"/>
    </row>
    <row r="36" s="20" customFormat="true" ht="15.2" hidden="false" customHeight="true" outlineLevel="1" collapsed="false">
      <c r="B36" s="34" t="s">
        <v>114</v>
      </c>
      <c r="C36" s="92" t="n">
        <v>0.002</v>
      </c>
      <c r="D36" s="93" t="n">
        <f aca="false">ROUND(C36*C$26,2)</f>
        <v>9</v>
      </c>
      <c r="E36" s="85"/>
      <c r="CC36" s="21"/>
      <c r="CD36" s="21"/>
    </row>
    <row r="37" s="20" customFormat="true" ht="15.2" hidden="false" customHeight="true" outlineLevel="1" collapsed="false">
      <c r="B37" s="34" t="s">
        <v>115</v>
      </c>
      <c r="C37" s="92" t="n">
        <v>0.08</v>
      </c>
      <c r="D37" s="93" t="n">
        <f aca="false">ROUND(C37*C$26,2)</f>
        <v>360</v>
      </c>
      <c r="E37" s="85"/>
      <c r="CC37" s="21"/>
      <c r="CD37" s="21"/>
    </row>
    <row r="38" s="20" customFormat="true" ht="15.2" hidden="false" customHeight="true" outlineLevel="1" collapsed="false">
      <c r="B38" s="39" t="s">
        <v>116</v>
      </c>
      <c r="C38" s="95" t="n">
        <f aca="false">SUM(C30:C37)</f>
        <v>0.338</v>
      </c>
      <c r="D38" s="96" t="n">
        <f aca="false">SUM(D30:D37)</f>
        <v>1521</v>
      </c>
      <c r="E38" s="85" t="s">
        <v>103</v>
      </c>
      <c r="CC38" s="21"/>
      <c r="CD38" s="21"/>
    </row>
    <row r="39" s="20" customFormat="true" ht="3.6" hidden="false" customHeight="true" outlineLevel="1" collapsed="false">
      <c r="B39" s="97"/>
      <c r="C39" s="97"/>
      <c r="D39" s="97"/>
      <c r="E39" s="32"/>
      <c r="CC39" s="21"/>
      <c r="CD39" s="21"/>
    </row>
    <row r="40" s="20" customFormat="true" ht="15.2" hidden="false" customHeight="true" outlineLevel="1" collapsed="false">
      <c r="B40" s="24" t="s">
        <v>117</v>
      </c>
      <c r="C40" s="24"/>
      <c r="D40" s="24"/>
      <c r="E40" s="24"/>
      <c r="CC40" s="21"/>
      <c r="CD40" s="21"/>
    </row>
    <row r="41" s="20" customFormat="true" ht="15.2" hidden="false" customHeight="true" outlineLevel="2" collapsed="false">
      <c r="B41" s="34" t="s">
        <v>118</v>
      </c>
      <c r="C41" s="92" t="n">
        <f aca="false">1/12</f>
        <v>0.0833333333333333</v>
      </c>
      <c r="D41" s="93" t="n">
        <f aca="false">ROUND(C41*(C$26),2)</f>
        <v>375</v>
      </c>
      <c r="E41" s="85" t="s">
        <v>101</v>
      </c>
      <c r="CC41" s="21"/>
      <c r="CD41" s="21"/>
    </row>
    <row r="42" s="20" customFormat="true" ht="15.2" hidden="false" customHeight="true" outlineLevel="2" collapsed="false">
      <c r="B42" s="34" t="s">
        <v>119</v>
      </c>
      <c r="C42" s="92" t="n">
        <f aca="false">1/3/12</f>
        <v>0.0277777777777778</v>
      </c>
      <c r="D42" s="93" t="n">
        <f aca="false">ROUND(C42*(C$26),2)</f>
        <v>125</v>
      </c>
      <c r="E42" s="85"/>
      <c r="CC42" s="21"/>
      <c r="CD42" s="21"/>
    </row>
    <row r="43" s="20" customFormat="true" ht="15.2" hidden="false" customHeight="true" outlineLevel="2" collapsed="false">
      <c r="B43" s="39" t="s">
        <v>120</v>
      </c>
      <c r="C43" s="95" t="n">
        <f aca="false">SUM(C41:C42)</f>
        <v>0.111111111111111</v>
      </c>
      <c r="D43" s="96" t="n">
        <f aca="false">SUM(D41:D42)</f>
        <v>500</v>
      </c>
      <c r="E43" s="85" t="s">
        <v>103</v>
      </c>
      <c r="CC43" s="21"/>
      <c r="CD43" s="21"/>
    </row>
    <row r="44" s="20" customFormat="true" ht="15.2" hidden="false" customHeight="true" outlineLevel="2" collapsed="false">
      <c r="B44" s="34" t="s">
        <v>121</v>
      </c>
      <c r="C44" s="92" t="n">
        <f aca="false">C43*C38</f>
        <v>0.0375555555555555</v>
      </c>
      <c r="D44" s="93" t="n">
        <f aca="false">ROUND(C26*C44,2)</f>
        <v>169</v>
      </c>
      <c r="E44" s="98" t="s">
        <v>101</v>
      </c>
      <c r="CC44" s="21"/>
      <c r="CD44" s="21"/>
    </row>
    <row r="45" s="20" customFormat="true" ht="15.2" hidden="false" customHeight="true" outlineLevel="1" collapsed="false">
      <c r="B45" s="39" t="s">
        <v>122</v>
      </c>
      <c r="C45" s="95" t="n">
        <f aca="false">SUM(C44+C43)</f>
        <v>0.148666666666667</v>
      </c>
      <c r="D45" s="96" t="n">
        <f aca="false">SUM(D43:D44)</f>
        <v>669</v>
      </c>
      <c r="E45" s="85" t="s">
        <v>103</v>
      </c>
      <c r="CC45" s="21"/>
      <c r="CD45" s="21"/>
    </row>
    <row r="46" s="20" customFormat="true" ht="3.6" hidden="false" customHeight="true" outlineLevel="1" collapsed="false">
      <c r="B46" s="89"/>
      <c r="C46" s="90"/>
      <c r="D46" s="90"/>
      <c r="E46" s="32"/>
      <c r="CC46" s="21"/>
      <c r="CD46" s="21"/>
    </row>
    <row r="47" s="20" customFormat="true" ht="15.2" hidden="false" customHeight="true" outlineLevel="1" collapsed="false">
      <c r="B47" s="24" t="s">
        <v>123</v>
      </c>
      <c r="C47" s="24"/>
      <c r="D47" s="24"/>
      <c r="E47" s="24"/>
      <c r="CC47" s="21"/>
      <c r="CD47" s="21"/>
    </row>
    <row r="48" customFormat="false" ht="15.2" hidden="false" customHeight="true" outlineLevel="2" collapsed="false">
      <c r="B48" s="45" t="s">
        <v>124</v>
      </c>
      <c r="C48" s="99" t="n">
        <f aca="false">'Vale alimentação e transporte'!F8</f>
        <v>0</v>
      </c>
      <c r="D48" s="99"/>
      <c r="E48" s="163" t="s">
        <v>109</v>
      </c>
      <c r="F48" s="20" t="s">
        <v>125</v>
      </c>
      <c r="CC48" s="21"/>
      <c r="CD48" s="21"/>
    </row>
    <row r="49" customFormat="false" ht="15.2" hidden="false" customHeight="true" outlineLevel="2" collapsed="false">
      <c r="B49" s="100" t="s">
        <v>126</v>
      </c>
      <c r="C49" s="101" t="n">
        <v>0.06</v>
      </c>
      <c r="D49" s="84" t="n">
        <f aca="false">IF(((C25*6%)&gt;C48),(-C48),ROUND((-C25*6%),2))</f>
        <v>0</v>
      </c>
      <c r="E49" s="163"/>
      <c r="F49" s="20" t="s">
        <v>125</v>
      </c>
      <c r="CC49" s="21"/>
      <c r="CD49" s="21"/>
    </row>
    <row r="50" customFormat="false" ht="15.2" hidden="false" customHeight="true" outlineLevel="2" collapsed="false">
      <c r="B50" s="45" t="s">
        <v>127</v>
      </c>
      <c r="C50" s="99" t="n">
        <f aca="false">'Vale alimentação e transporte'!F17</f>
        <v>0</v>
      </c>
      <c r="D50" s="99"/>
      <c r="E50" s="163"/>
      <c r="F50" s="20" t="s">
        <v>125</v>
      </c>
      <c r="CC50" s="21"/>
      <c r="CD50" s="21"/>
    </row>
    <row r="51" customFormat="false" ht="15.2" hidden="false" customHeight="true" outlineLevel="2" collapsed="false">
      <c r="B51" s="100" t="s">
        <v>128</v>
      </c>
      <c r="C51" s="101" t="n">
        <v>0.2</v>
      </c>
      <c r="D51" s="84" t="n">
        <f aca="false">-ROUND((C50*C51),2)</f>
        <v>-0</v>
      </c>
      <c r="E51" s="163"/>
      <c r="F51" s="20" t="s">
        <v>125</v>
      </c>
      <c r="CC51" s="21"/>
      <c r="CD51" s="21"/>
    </row>
    <row r="52" customFormat="false" ht="15.2" hidden="false" customHeight="true" outlineLevel="2" collapsed="false">
      <c r="B52" s="102" t="s">
        <v>129</v>
      </c>
      <c r="C52" s="99"/>
      <c r="D52" s="99"/>
      <c r="E52" s="163"/>
      <c r="F52" s="20"/>
      <c r="CC52" s="21"/>
      <c r="CD52" s="21"/>
    </row>
    <row r="53" customFormat="false" ht="15.2" hidden="false" customHeight="true" outlineLevel="2" collapsed="false">
      <c r="B53" s="103" t="s">
        <v>130</v>
      </c>
      <c r="C53" s="99"/>
      <c r="D53" s="99"/>
      <c r="E53" s="163"/>
      <c r="F53" s="20"/>
      <c r="CC53" s="21"/>
      <c r="CD53" s="21"/>
    </row>
    <row r="54" customFormat="false" ht="15.2" hidden="false" customHeight="true" outlineLevel="2" collapsed="false">
      <c r="B54" s="102" t="s">
        <v>131</v>
      </c>
      <c r="C54" s="99"/>
      <c r="D54" s="99"/>
      <c r="E54" s="163"/>
      <c r="F54" s="20"/>
      <c r="CC54" s="21"/>
      <c r="CD54" s="21"/>
    </row>
    <row r="55" customFormat="false" ht="15.2" hidden="false" customHeight="true" outlineLevel="2" collapsed="false">
      <c r="B55" s="103" t="s">
        <v>132</v>
      </c>
      <c r="C55" s="99"/>
      <c r="D55" s="99"/>
      <c r="E55" s="163"/>
      <c r="F55" s="20"/>
      <c r="CC55" s="21"/>
      <c r="CD55" s="21"/>
    </row>
    <row r="56" customFormat="false" ht="15.2" hidden="false" customHeight="true" outlineLevel="2" collapsed="false">
      <c r="B56" s="102" t="s">
        <v>133</v>
      </c>
      <c r="C56" s="99"/>
      <c r="D56" s="99"/>
      <c r="E56" s="163"/>
      <c r="F56" s="20"/>
      <c r="CC56" s="21"/>
      <c r="CD56" s="21"/>
    </row>
    <row r="57" customFormat="false" ht="15.2" hidden="false" customHeight="true" outlineLevel="2" collapsed="false">
      <c r="B57" s="103" t="s">
        <v>134</v>
      </c>
      <c r="C57" s="99"/>
      <c r="D57" s="99"/>
      <c r="E57" s="163"/>
      <c r="F57" s="20"/>
      <c r="CC57" s="21"/>
      <c r="CD57" s="21"/>
    </row>
    <row r="58" customFormat="false" ht="15.2" hidden="false" customHeight="true" outlineLevel="2" collapsed="false">
      <c r="B58" s="102" t="s">
        <v>135</v>
      </c>
      <c r="C58" s="99"/>
      <c r="D58" s="99"/>
      <c r="E58" s="163"/>
      <c r="F58" s="20"/>
      <c r="CC58" s="21"/>
      <c r="CD58" s="21"/>
    </row>
    <row r="59" customFormat="false" ht="15.2" hidden="false" customHeight="true" outlineLevel="2" collapsed="false">
      <c r="B59" s="103" t="s">
        <v>136</v>
      </c>
      <c r="C59" s="99"/>
      <c r="D59" s="99"/>
      <c r="E59" s="163"/>
      <c r="F59" s="20"/>
      <c r="CC59" s="21"/>
      <c r="CD59" s="21"/>
    </row>
    <row r="60" customFormat="false" ht="15.2" hidden="false" customHeight="true" outlineLevel="2" collapsed="false">
      <c r="B60" s="102" t="s">
        <v>137</v>
      </c>
      <c r="C60" s="99"/>
      <c r="D60" s="99"/>
      <c r="E60" s="163"/>
      <c r="F60" s="20"/>
      <c r="CC60" s="21"/>
      <c r="CD60" s="21"/>
    </row>
    <row r="61" customFormat="false" ht="15.2" hidden="false" customHeight="true" outlineLevel="2" collapsed="false">
      <c r="B61" s="103" t="s">
        <v>138</v>
      </c>
      <c r="C61" s="99"/>
      <c r="D61" s="99"/>
      <c r="E61" s="163"/>
      <c r="F61" s="20"/>
      <c r="CC61" s="21"/>
      <c r="CD61" s="21"/>
    </row>
    <row r="62" customFormat="false" ht="15.2" hidden="false" customHeight="true" outlineLevel="2" collapsed="false">
      <c r="B62" s="102" t="s">
        <v>139</v>
      </c>
      <c r="C62" s="99"/>
      <c r="D62" s="99"/>
      <c r="E62" s="163"/>
      <c r="F62" s="20"/>
      <c r="CC62" s="21"/>
      <c r="CD62" s="21"/>
    </row>
    <row r="63" customFormat="false" ht="15.2" hidden="false" customHeight="true" outlineLevel="2" collapsed="false">
      <c r="B63" s="103" t="s">
        <v>140</v>
      </c>
      <c r="C63" s="99"/>
      <c r="D63" s="99"/>
      <c r="E63" s="163"/>
      <c r="F63" s="20"/>
      <c r="CC63" s="21"/>
      <c r="CD63" s="21"/>
    </row>
    <row r="64" customFormat="false" ht="15.2" hidden="false" customHeight="true" outlineLevel="2" collapsed="false">
      <c r="B64" s="102" t="s">
        <v>141</v>
      </c>
      <c r="C64" s="99"/>
      <c r="D64" s="99"/>
      <c r="E64" s="163"/>
      <c r="F64" s="20"/>
      <c r="CC64" s="21"/>
      <c r="CD64" s="21"/>
    </row>
    <row r="65" customFormat="false" ht="15.2" hidden="false" customHeight="true" outlineLevel="2" collapsed="false">
      <c r="B65" s="103" t="s">
        <v>142</v>
      </c>
      <c r="C65" s="99"/>
      <c r="D65" s="99"/>
      <c r="E65" s="163"/>
      <c r="F65" s="20"/>
      <c r="CC65" s="21"/>
      <c r="CD65" s="21"/>
    </row>
    <row r="66" customFormat="false" ht="15.2" hidden="false" customHeight="true" outlineLevel="2" collapsed="false">
      <c r="B66" s="102" t="s">
        <v>143</v>
      </c>
      <c r="C66" s="99"/>
      <c r="D66" s="99"/>
      <c r="E66" s="163"/>
      <c r="F66" s="20"/>
      <c r="CC66" s="21"/>
      <c r="CD66" s="21"/>
    </row>
    <row r="67" customFormat="false" ht="15.2" hidden="false" customHeight="true" outlineLevel="2" collapsed="false">
      <c r="B67" s="103" t="s">
        <v>144</v>
      </c>
      <c r="C67" s="99"/>
      <c r="D67" s="99"/>
      <c r="E67" s="163"/>
      <c r="F67" s="20"/>
      <c r="CC67" s="21"/>
      <c r="CD67" s="21"/>
    </row>
    <row r="68" s="20" customFormat="true" ht="15.2" hidden="false" customHeight="true" outlineLevel="1" collapsed="false">
      <c r="B68" s="104" t="s">
        <v>145</v>
      </c>
      <c r="C68" s="104"/>
      <c r="D68" s="96" t="n">
        <f aca="false">(C48+D49+C50+D51+C52-C53+C54-C55+C56-C57+C58-C59+C60-C61+C62-C63+C64-C65+C66-C67)</f>
        <v>0</v>
      </c>
      <c r="E68" s="88" t="s">
        <v>103</v>
      </c>
      <c r="CC68" s="21"/>
      <c r="CD68" s="21"/>
    </row>
    <row r="69" s="20" customFormat="true" ht="3.6" hidden="false" customHeight="true" outlineLevel="1" collapsed="false">
      <c r="B69" s="89"/>
      <c r="C69" s="90"/>
      <c r="D69" s="90"/>
      <c r="E69" s="105"/>
      <c r="CC69" s="21"/>
      <c r="CD69" s="21"/>
    </row>
    <row r="70" s="20" customFormat="true" ht="15" hidden="false" customHeight="true" outlineLevel="0" collapsed="false">
      <c r="B70" s="106" t="s">
        <v>146</v>
      </c>
      <c r="C70" s="106"/>
      <c r="D70" s="87" t="n">
        <f aca="false">SUM(D38+D45+D68)</f>
        <v>2190</v>
      </c>
      <c r="E70" s="88" t="s">
        <v>103</v>
      </c>
      <c r="CC70" s="21"/>
      <c r="CD70" s="21"/>
    </row>
    <row r="71" s="49" customFormat="true" ht="6.95" hidden="false" customHeight="true" outlineLevel="0" collapsed="false">
      <c r="B71" s="89"/>
      <c r="C71" s="90"/>
      <c r="D71" s="90"/>
      <c r="E71" s="32"/>
      <c r="CC71" s="31"/>
      <c r="CD71" s="31"/>
    </row>
    <row r="72" s="20" customFormat="true" ht="15.2" hidden="false" customHeight="true" outlineLevel="0" collapsed="false">
      <c r="B72" s="62" t="s">
        <v>147</v>
      </c>
      <c r="C72" s="62"/>
      <c r="D72" s="62"/>
      <c r="E72" s="62"/>
      <c r="CC72" s="21"/>
      <c r="CD72" s="21"/>
    </row>
    <row r="73" s="20" customFormat="true" ht="26.25" hidden="false" customHeight="true" outlineLevel="1" collapsed="false">
      <c r="B73" s="107" t="s">
        <v>148</v>
      </c>
      <c r="C73" s="108" t="n">
        <f aca="false">1/30*7/12</f>
        <v>0.0194444444444444</v>
      </c>
      <c r="D73" s="84" t="n">
        <f aca="false">ROUND(C$26*C73,2)</f>
        <v>87.5</v>
      </c>
      <c r="E73" s="85" t="s">
        <v>101</v>
      </c>
      <c r="CC73" s="21"/>
      <c r="CD73" s="21"/>
    </row>
    <row r="74" s="20" customFormat="true" ht="26.25" hidden="false" customHeight="true" outlineLevel="1" collapsed="false">
      <c r="B74" s="37" t="s">
        <v>149</v>
      </c>
      <c r="C74" s="109" t="n">
        <f aca="false">C38*C73</f>
        <v>0.00657222222222221</v>
      </c>
      <c r="D74" s="84" t="n">
        <f aca="false">ROUND(C$26*C74,2)</f>
        <v>29.58</v>
      </c>
      <c r="E74" s="85"/>
      <c r="CC74" s="21"/>
      <c r="CD74" s="21"/>
    </row>
    <row r="75" s="20" customFormat="true" ht="17.25" hidden="false" customHeight="true" outlineLevel="1" collapsed="false">
      <c r="B75" s="107" t="s">
        <v>150</v>
      </c>
      <c r="C75" s="108" t="n">
        <f aca="false">1*0.08*0.4</f>
        <v>0.032</v>
      </c>
      <c r="D75" s="84" t="n">
        <f aca="false">ROUND((C$26+D43)*C75,2)</f>
        <v>160</v>
      </c>
      <c r="E75" s="85"/>
      <c r="CC75" s="21"/>
      <c r="CD75" s="21"/>
    </row>
    <row r="76" s="20" customFormat="true" ht="27.75" hidden="false" customHeight="true" outlineLevel="1" collapsed="false">
      <c r="B76" s="107" t="s">
        <v>151</v>
      </c>
      <c r="C76" s="110" t="n">
        <v>1.56</v>
      </c>
      <c r="D76" s="111" t="n">
        <f aca="false">ROUND((C26/12)*1.56,2)</f>
        <v>585</v>
      </c>
      <c r="E76" s="85"/>
      <c r="CC76" s="21"/>
      <c r="CD76" s="21"/>
    </row>
    <row r="77" s="20" customFormat="true" ht="15" hidden="false" customHeight="true" outlineLevel="1" collapsed="false">
      <c r="B77" s="107" t="s">
        <v>152</v>
      </c>
      <c r="C77" s="109" t="n">
        <f aca="false">C76*0.08%</f>
        <v>0.001248</v>
      </c>
      <c r="D77" s="111" t="n">
        <f aca="false">ROUND(D76*C77,2)</f>
        <v>0.73</v>
      </c>
      <c r="E77" s="85"/>
      <c r="CC77" s="21"/>
      <c r="CD77" s="21"/>
    </row>
    <row r="78" s="20" customFormat="true" ht="15.2" hidden="false" customHeight="true" outlineLevel="1" collapsed="false">
      <c r="B78" s="107" t="s">
        <v>153</v>
      </c>
      <c r="C78" s="109" t="n">
        <f aca="false">(1*0.08*0.4)*1.56</f>
        <v>0.04992</v>
      </c>
      <c r="D78" s="111" t="n">
        <f aca="false">ROUND((C$26+D43)*C78,2)</f>
        <v>249.6</v>
      </c>
      <c r="E78" s="85"/>
      <c r="CC78" s="21"/>
      <c r="CD78" s="21"/>
    </row>
    <row r="79" s="20" customFormat="true" ht="15.2" hidden="false" customHeight="true" outlineLevel="0" collapsed="false">
      <c r="B79" s="86" t="s">
        <v>154</v>
      </c>
      <c r="C79" s="112" t="n">
        <f aca="false">SUM(C73:C73)</f>
        <v>0.0194444444444444</v>
      </c>
      <c r="D79" s="87" t="n">
        <f aca="false">SUM(D73:D78)</f>
        <v>1112.41</v>
      </c>
      <c r="E79" s="88" t="s">
        <v>103</v>
      </c>
      <c r="CC79" s="21"/>
      <c r="CD79" s="21"/>
    </row>
    <row r="80" s="20" customFormat="true" ht="6.95" hidden="false" customHeight="true" outlineLevel="0" collapsed="false">
      <c r="B80" s="115"/>
      <c r="C80" s="170"/>
      <c r="D80" s="171"/>
      <c r="E80" s="171"/>
      <c r="CC80" s="21"/>
      <c r="CD80" s="21"/>
    </row>
    <row r="81" s="20" customFormat="true" ht="15.2" hidden="false" customHeight="true" outlineLevel="0" collapsed="false">
      <c r="B81" s="62" t="s">
        <v>155</v>
      </c>
      <c r="C81" s="62"/>
      <c r="D81" s="62"/>
      <c r="E81" s="62"/>
      <c r="CC81" s="21"/>
      <c r="CD81" s="21"/>
    </row>
    <row r="82" s="20" customFormat="true" ht="15.2" hidden="false" customHeight="true" outlineLevel="1" collapsed="false">
      <c r="B82" s="146" t="s">
        <v>156</v>
      </c>
      <c r="C82" s="146"/>
      <c r="D82" s="84" t="n">
        <f aca="false">(Uniforme!H9+Uniforme!H19)/2</f>
        <v>0</v>
      </c>
      <c r="E82" s="85" t="s">
        <v>109</v>
      </c>
      <c r="F82" s="20" t="s">
        <v>125</v>
      </c>
      <c r="CC82" s="21"/>
      <c r="CD82" s="21"/>
    </row>
    <row r="83" s="20" customFormat="true" ht="15.2" hidden="false" customHeight="true" outlineLevel="0" collapsed="false">
      <c r="B83" s="106" t="s">
        <v>157</v>
      </c>
      <c r="C83" s="106"/>
      <c r="D83" s="87" t="n">
        <f aca="false">SUM(D82:D82)</f>
        <v>0</v>
      </c>
      <c r="E83" s="88" t="s">
        <v>103</v>
      </c>
      <c r="CC83" s="21"/>
      <c r="CD83" s="21"/>
    </row>
    <row r="84" s="20" customFormat="true" ht="6.95" hidden="false" customHeight="true" outlineLevel="0" collapsed="false">
      <c r="B84" s="115"/>
      <c r="C84" s="79"/>
      <c r="D84" s="79"/>
      <c r="E84" s="105"/>
      <c r="CC84" s="21"/>
      <c r="CD84" s="21"/>
    </row>
    <row r="85" customFormat="false" ht="13.5" hidden="false" customHeight="true" outlineLevel="0" collapsed="false">
      <c r="B85" s="172" t="s">
        <v>158</v>
      </c>
      <c r="C85" s="172"/>
      <c r="D85" s="173" t="n">
        <f aca="false">D83+D79+D70+C26</f>
        <v>7802.41</v>
      </c>
      <c r="E85" s="118" t="s">
        <v>103</v>
      </c>
      <c r="F85" s="20"/>
      <c r="CC85" s="21"/>
      <c r="CD85" s="21"/>
    </row>
    <row r="86" s="20" customFormat="true" ht="6.95" hidden="false" customHeight="true" outlineLevel="0" collapsed="false">
      <c r="B86" s="89"/>
      <c r="C86" s="90"/>
      <c r="D86" s="142"/>
      <c r="E86" s="142"/>
      <c r="CC86" s="21"/>
      <c r="CD86" s="21"/>
    </row>
    <row r="87" s="20" customFormat="true" ht="15.2" hidden="false" customHeight="true" outlineLevel="0" collapsed="false">
      <c r="B87" s="62" t="s">
        <v>159</v>
      </c>
      <c r="C87" s="62"/>
      <c r="D87" s="62"/>
      <c r="E87" s="62"/>
      <c r="CC87" s="21"/>
      <c r="CD87" s="21"/>
    </row>
    <row r="88" s="20" customFormat="true" ht="15.2" hidden="false" customHeight="true" outlineLevel="0" collapsed="false">
      <c r="B88" s="24" t="s">
        <v>160</v>
      </c>
      <c r="C88" s="24"/>
      <c r="D88" s="24"/>
      <c r="E88" s="24"/>
      <c r="CC88" s="21"/>
      <c r="CD88" s="21"/>
    </row>
    <row r="89" customFormat="false" ht="15.2" hidden="false" customHeight="true" outlineLevel="1" collapsed="false">
      <c r="B89" s="45" t="s">
        <v>161</v>
      </c>
      <c r="C89" s="120"/>
      <c r="D89" s="93" t="n">
        <f aca="false">ROUND(D$85*C89,2)</f>
        <v>0</v>
      </c>
      <c r="E89" s="85" t="s">
        <v>109</v>
      </c>
      <c r="F89" s="20" t="s">
        <v>162</v>
      </c>
      <c r="CC89" s="21"/>
      <c r="CD89" s="21"/>
    </row>
    <row r="90" customFormat="false" ht="15.2" hidden="false" customHeight="true" outlineLevel="1" collapsed="false">
      <c r="B90" s="45" t="s">
        <v>163</v>
      </c>
      <c r="C90" s="120"/>
      <c r="D90" s="93" t="n">
        <f aca="false">ROUND((D$85+D89)*C90,2)</f>
        <v>0</v>
      </c>
      <c r="E90" s="85"/>
      <c r="F90" s="20" t="s">
        <v>162</v>
      </c>
      <c r="CC90" s="21"/>
      <c r="CD90" s="21"/>
    </row>
    <row r="91" customFormat="false" ht="15.2" hidden="false" customHeight="true" outlineLevel="0" collapsed="false">
      <c r="B91" s="39" t="s">
        <v>164</v>
      </c>
      <c r="C91" s="174" t="n">
        <f aca="false">SUM(C89:C90)</f>
        <v>0</v>
      </c>
      <c r="D91" s="96" t="n">
        <f aca="false">SUM(D89:D90)</f>
        <v>0</v>
      </c>
      <c r="E91" s="85" t="s">
        <v>103</v>
      </c>
      <c r="F91" s="20"/>
      <c r="CC91" s="21"/>
      <c r="CD91" s="21"/>
    </row>
    <row r="92" customFormat="false" ht="3.6" hidden="false" customHeight="true" outlineLevel="0" collapsed="false">
      <c r="B92" s="122"/>
      <c r="C92" s="122"/>
      <c r="D92" s="122"/>
      <c r="E92" s="105"/>
      <c r="F92" s="20"/>
      <c r="CC92" s="21"/>
      <c r="CD92" s="21"/>
    </row>
    <row r="93" customFormat="false" ht="25.5" hidden="false" customHeight="true" outlineLevel="0" collapsed="false">
      <c r="B93" s="123" t="s">
        <v>165</v>
      </c>
      <c r="C93" s="123"/>
      <c r="D93" s="124" t="n">
        <f aca="false">D85+D91</f>
        <v>7802.41</v>
      </c>
      <c r="E93" s="118" t="s">
        <v>103</v>
      </c>
      <c r="F93" s="20"/>
      <c r="CC93" s="21"/>
      <c r="CD93" s="21"/>
    </row>
    <row r="94" customFormat="false" ht="3.2" hidden="false" customHeight="true" outlineLevel="0" collapsed="false">
      <c r="B94" s="125"/>
      <c r="C94" s="126"/>
      <c r="D94" s="127"/>
      <c r="E94" s="128"/>
      <c r="F94" s="20"/>
      <c r="CC94" s="21"/>
      <c r="CD94" s="21"/>
    </row>
    <row r="95" customFormat="false" ht="15.2" hidden="false" customHeight="true" outlineLevel="0" collapsed="false">
      <c r="B95" s="24" t="s">
        <v>166</v>
      </c>
      <c r="C95" s="24"/>
      <c r="D95" s="24"/>
      <c r="E95" s="24"/>
      <c r="F95" s="20"/>
      <c r="CC95" s="21"/>
      <c r="CD95" s="21"/>
    </row>
    <row r="96" customFormat="false" ht="15.2" hidden="false" customHeight="true" outlineLevel="1" collapsed="false">
      <c r="B96" s="34" t="s">
        <v>167</v>
      </c>
      <c r="C96" s="120"/>
      <c r="D96" s="93" t="n">
        <f aca="false">ROUND(D$100*C96,2)</f>
        <v>0</v>
      </c>
      <c r="E96" s="85" t="s">
        <v>109</v>
      </c>
      <c r="F96" s="20" t="s">
        <v>168</v>
      </c>
      <c r="CC96" s="21"/>
      <c r="CD96" s="21"/>
    </row>
    <row r="97" customFormat="false" ht="15.2" hidden="false" customHeight="true" outlineLevel="1" collapsed="false">
      <c r="B97" s="34" t="s">
        <v>169</v>
      </c>
      <c r="C97" s="120"/>
      <c r="D97" s="93" t="n">
        <f aca="false">ROUND(D$100*C97,2)</f>
        <v>0</v>
      </c>
      <c r="E97" s="85"/>
      <c r="F97" s="20" t="s">
        <v>168</v>
      </c>
      <c r="CC97" s="21"/>
      <c r="CD97" s="21"/>
    </row>
    <row r="98" customFormat="false" ht="15.2" hidden="false" customHeight="true" outlineLevel="1" collapsed="false">
      <c r="B98" s="34" t="s">
        <v>170</v>
      </c>
      <c r="C98" s="120"/>
      <c r="D98" s="93" t="n">
        <f aca="false">ROUND(D$100*C98,2)</f>
        <v>0</v>
      </c>
      <c r="E98" s="85"/>
      <c r="F98" s="20" t="s">
        <v>168</v>
      </c>
      <c r="CC98" s="21"/>
      <c r="CD98" s="21"/>
    </row>
    <row r="99" s="61" customFormat="true" ht="15.2" hidden="false" customHeight="true" outlineLevel="0" collapsed="false">
      <c r="A99" s="133"/>
      <c r="B99" s="39" t="s">
        <v>171</v>
      </c>
      <c r="C99" s="174" t="n">
        <f aca="false">SUM(C96:C98)</f>
        <v>0</v>
      </c>
      <c r="D99" s="96" t="n">
        <f aca="false">SUM(D96:D98)</f>
        <v>0</v>
      </c>
      <c r="E99" s="85" t="s">
        <v>103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</row>
    <row r="100" s="141" customFormat="true" ht="11.25" hidden="true" customHeight="true" outlineLevel="0" collapsed="false">
      <c r="A100" s="136"/>
      <c r="B100" s="137"/>
      <c r="C100" s="138" t="n">
        <f aca="false">1-C99</f>
        <v>1</v>
      </c>
      <c r="D100" s="139" t="n">
        <f aca="false">ROUND(D93/C100,2)</f>
        <v>7802.41</v>
      </c>
      <c r="E100" s="140"/>
      <c r="F100" s="49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6"/>
      <c r="AS100" s="136"/>
      <c r="AT100" s="136"/>
      <c r="AU100" s="136"/>
      <c r="AV100" s="136"/>
      <c r="AW100" s="136"/>
      <c r="AX100" s="136"/>
      <c r="AY100" s="136"/>
      <c r="AZ100" s="136"/>
      <c r="BA100" s="136"/>
      <c r="BB100" s="136"/>
      <c r="BC100" s="136"/>
      <c r="BD100" s="136"/>
      <c r="BE100" s="136"/>
      <c r="BF100" s="136"/>
      <c r="BG100" s="136"/>
      <c r="BH100" s="136"/>
      <c r="BI100" s="136"/>
      <c r="BJ100" s="136"/>
      <c r="BK100" s="136"/>
      <c r="BL100" s="136"/>
      <c r="BM100" s="136"/>
      <c r="BN100" s="136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36"/>
      <c r="CB100" s="136"/>
    </row>
    <row r="101" s="20" customFormat="true" ht="15.2" hidden="false" customHeight="true" outlineLevel="0" collapsed="false">
      <c r="B101" s="86" t="s">
        <v>172</v>
      </c>
      <c r="C101" s="87" t="n">
        <f aca="false">C91+C99</f>
        <v>0</v>
      </c>
      <c r="D101" s="87" t="n">
        <f aca="false">D91+D99</f>
        <v>0</v>
      </c>
      <c r="E101" s="88" t="s">
        <v>103</v>
      </c>
      <c r="CC101" s="21"/>
      <c r="CD101" s="21"/>
    </row>
    <row r="102" s="20" customFormat="true" ht="6.95" hidden="false" customHeight="true" outlineLevel="0" collapsed="false">
      <c r="B102" s="89"/>
      <c r="C102" s="90"/>
      <c r="D102" s="175"/>
      <c r="E102" s="175"/>
      <c r="CC102" s="21"/>
      <c r="CD102" s="21"/>
    </row>
    <row r="103" s="20" customFormat="true" ht="15.2" hidden="false" customHeight="true" outlineLevel="0" collapsed="false">
      <c r="B103" s="62" t="s">
        <v>200</v>
      </c>
      <c r="C103" s="62"/>
      <c r="D103" s="62"/>
      <c r="E103" s="62"/>
      <c r="CC103" s="21"/>
      <c r="CD103" s="21"/>
    </row>
    <row r="104" s="20" customFormat="true" ht="12.75" hidden="false" customHeight="true" outlineLevel="0" collapsed="false">
      <c r="B104" s="143" t="s">
        <v>174</v>
      </c>
      <c r="C104" s="143"/>
      <c r="D104" s="144" t="n">
        <f aca="false">D85+D101</f>
        <v>7802.41</v>
      </c>
      <c r="E104" s="145" t="s">
        <v>103</v>
      </c>
      <c r="CC104" s="21"/>
      <c r="CD104" s="21"/>
    </row>
    <row r="105" s="20" customFormat="true" ht="15" hidden="false" customHeight="true" outlineLevel="0" collapsed="false">
      <c r="B105" s="146" t="s">
        <v>175</v>
      </c>
      <c r="C105" s="146"/>
      <c r="D105" s="147" t="n">
        <f aca="false">E15</f>
        <v>2</v>
      </c>
      <c r="E105" s="145"/>
    </row>
    <row r="106" s="20" customFormat="true" ht="15" hidden="false" customHeight="true" outlineLevel="0" collapsed="false">
      <c r="B106" s="148" t="s">
        <v>176</v>
      </c>
      <c r="C106" s="148"/>
      <c r="D106" s="149" t="n">
        <f aca="false">D104*D105</f>
        <v>15604.82</v>
      </c>
      <c r="E106" s="145"/>
    </row>
    <row r="107" s="20" customFormat="true" ht="15" hidden="false" customHeight="true" outlineLevel="0" collapsed="false">
      <c r="B107" s="148" t="s">
        <v>177</v>
      </c>
      <c r="C107" s="148"/>
      <c r="D107" s="149" t="n">
        <f aca="false">D106*12</f>
        <v>187257.84</v>
      </c>
      <c r="E107" s="145"/>
    </row>
    <row r="108" s="20" customFormat="true" ht="15" hidden="false" customHeight="true" outlineLevel="0" collapsed="false">
      <c r="B108" s="150" t="s">
        <v>178</v>
      </c>
      <c r="C108" s="150"/>
      <c r="D108" s="151" t="n">
        <f aca="false">D106*24</f>
        <v>374515.68</v>
      </c>
      <c r="E108" s="145"/>
    </row>
    <row r="109" s="49" customFormat="true" ht="6.75" hidden="false" customHeight="true" outlineLevel="0" collapsed="false">
      <c r="C109" s="56"/>
      <c r="D109" s="152"/>
    </row>
    <row r="110" s="20" customFormat="true" ht="15.2" hidden="false" customHeight="true" outlineLevel="0" collapsed="false">
      <c r="B110" s="153" t="s">
        <v>179</v>
      </c>
      <c r="C110" s="153"/>
      <c r="D110" s="153"/>
      <c r="E110" s="153"/>
      <c r="CA110" s="21"/>
      <c r="CB110" s="21"/>
    </row>
    <row r="111" s="20" customFormat="true" ht="15.2" hidden="false" customHeight="true" outlineLevel="0" collapsed="false">
      <c r="B111" s="45" t="s">
        <v>180</v>
      </c>
      <c r="C111" s="154" t="n">
        <v>0.0833</v>
      </c>
      <c r="D111" s="84" t="n">
        <f aca="false">$C$26*C111</f>
        <v>374.85</v>
      </c>
      <c r="E111" s="85" t="s">
        <v>101</v>
      </c>
      <c r="CA111" s="21"/>
      <c r="CB111" s="21"/>
    </row>
    <row r="112" s="20" customFormat="true" ht="15.2" hidden="false" customHeight="true" outlineLevel="0" collapsed="false">
      <c r="B112" s="45" t="s">
        <v>181</v>
      </c>
      <c r="C112" s="154" t="n">
        <v>0.121</v>
      </c>
      <c r="D112" s="84" t="n">
        <f aca="false">$C$26*C112</f>
        <v>544.5</v>
      </c>
      <c r="E112" s="85"/>
      <c r="CA112" s="21"/>
      <c r="CB112" s="21"/>
    </row>
    <row r="113" s="20" customFormat="true" ht="12.8" hidden="false" customHeight="false" outlineLevel="1" collapsed="false">
      <c r="B113" s="107" t="s">
        <v>182</v>
      </c>
      <c r="C113" s="155" t="e">
        <f aca="false">VLOOKUP(C32,C120:D129,2,1)</f>
        <v>#N/A</v>
      </c>
      <c r="D113" s="84" t="e">
        <f aca="false">$C$26*C113</f>
        <v>#N/A</v>
      </c>
      <c r="E113" s="85" t="s">
        <v>109</v>
      </c>
      <c r="F113" s="20" t="s">
        <v>183</v>
      </c>
      <c r="CC113" s="21"/>
      <c r="CD113" s="21"/>
    </row>
    <row r="114" s="20" customFormat="true" ht="12.75" hidden="false" customHeight="false" outlineLevel="1" collapsed="false">
      <c r="B114" s="45" t="s">
        <v>184</v>
      </c>
      <c r="C114" s="154" t="n">
        <v>0.05</v>
      </c>
      <c r="D114" s="84" t="n">
        <f aca="false">$C$26*C114</f>
        <v>225</v>
      </c>
      <c r="E114" s="85" t="s">
        <v>101</v>
      </c>
      <c r="CC114" s="21"/>
      <c r="CD114" s="21"/>
    </row>
    <row r="115" s="20" customFormat="true" ht="12.75" hidden="false" customHeight="true" outlineLevel="1" collapsed="false">
      <c r="B115" s="104" t="s">
        <v>185</v>
      </c>
      <c r="C115" s="104"/>
      <c r="D115" s="96" t="e">
        <f aca="false">SUM(D111:D114)</f>
        <v>#N/A</v>
      </c>
      <c r="E115" s="145" t="s">
        <v>103</v>
      </c>
      <c r="CC115" s="21"/>
      <c r="CD115" s="21"/>
    </row>
    <row r="116" s="20" customFormat="true" ht="15" hidden="false" customHeight="true" outlineLevel="1" collapsed="false">
      <c r="B116" s="146" t="s">
        <v>186</v>
      </c>
      <c r="C116" s="146"/>
      <c r="D116" s="147" t="n">
        <f aca="false">D105</f>
        <v>2</v>
      </c>
      <c r="E116" s="145"/>
    </row>
    <row r="117" s="20" customFormat="true" ht="15" hidden="false" customHeight="true" outlineLevel="0" collapsed="false">
      <c r="B117" s="156" t="s">
        <v>187</v>
      </c>
      <c r="C117" s="156"/>
      <c r="D117" s="157" t="e">
        <f aca="false">D115*D116</f>
        <v>#N/A</v>
      </c>
      <c r="E117" s="145"/>
      <c r="F117" s="158"/>
    </row>
    <row r="118" s="20" customFormat="true" ht="12.75" hidden="false" customHeight="false" outlineLevel="0" collapsed="false">
      <c r="C118" s="159"/>
      <c r="D118" s="159"/>
      <c r="E118" s="159"/>
    </row>
    <row r="119" s="20" customFormat="true" ht="20.85" hidden="true" customHeight="false" outlineLevel="0" collapsed="false">
      <c r="C119" s="160" t="s">
        <v>188</v>
      </c>
      <c r="D119" s="161" t="s">
        <v>182</v>
      </c>
      <c r="E119" s="159"/>
    </row>
    <row r="120" s="20" customFormat="true" ht="12.8" hidden="true" customHeight="false" outlineLevel="0" collapsed="false">
      <c r="C120" s="154" t="n">
        <v>0</v>
      </c>
      <c r="D120" s="154" t="n">
        <v>0.0739</v>
      </c>
      <c r="E120" s="159"/>
    </row>
    <row r="121" s="20" customFormat="true" ht="12.8" hidden="true" customHeight="false" outlineLevel="0" collapsed="false">
      <c r="C121" s="154" t="n">
        <v>0.01</v>
      </c>
      <c r="D121" s="154" t="n">
        <v>0.0739</v>
      </c>
      <c r="E121" s="159"/>
    </row>
    <row r="122" s="20" customFormat="true" ht="12.8" hidden="true" customHeight="false" outlineLevel="0" collapsed="false">
      <c r="C122" s="154" t="n">
        <v>0.02</v>
      </c>
      <c r="D122" s="154" t="n">
        <v>0.076</v>
      </c>
      <c r="E122" s="159"/>
    </row>
    <row r="123" s="20" customFormat="true" ht="12.8" hidden="true" customHeight="false" outlineLevel="0" collapsed="false">
      <c r="C123" s="154" t="n">
        <v>0.03</v>
      </c>
      <c r="D123" s="154" t="n">
        <v>0.0782</v>
      </c>
      <c r="E123" s="159"/>
    </row>
    <row r="124" s="20" customFormat="true" ht="12.8" hidden="true" customHeight="false" outlineLevel="0" collapsed="false">
      <c r="C124" s="154" t="n">
        <v>0.04</v>
      </c>
      <c r="D124" s="154" t="n">
        <v>0.0782</v>
      </c>
      <c r="E124" s="159"/>
    </row>
    <row r="125" s="20" customFormat="true" ht="12.8" hidden="true" customHeight="false" outlineLevel="0" collapsed="false">
      <c r="C125" s="154" t="n">
        <v>0.05</v>
      </c>
      <c r="D125" s="154" t="n">
        <v>0.0782</v>
      </c>
      <c r="E125" s="159"/>
    </row>
    <row r="126" s="20" customFormat="true" ht="12.8" hidden="true" customHeight="false" outlineLevel="0" collapsed="false">
      <c r="C126" s="154" t="n">
        <v>0.06</v>
      </c>
      <c r="D126" s="154" t="n">
        <v>0.0782</v>
      </c>
      <c r="E126" s="159"/>
    </row>
    <row r="127" s="20" customFormat="true" ht="12.8" hidden="true" customHeight="false" outlineLevel="0" collapsed="false">
      <c r="C127" s="154" t="n">
        <v>0.07</v>
      </c>
      <c r="D127" s="154" t="n">
        <v>0.0782</v>
      </c>
      <c r="E127" s="159"/>
    </row>
    <row r="128" s="20" customFormat="true" ht="12.8" hidden="true" customHeight="false" outlineLevel="0" collapsed="false">
      <c r="C128" s="154" t="n">
        <v>0.08</v>
      </c>
      <c r="D128" s="154" t="n">
        <v>0.0782</v>
      </c>
      <c r="E128" s="159"/>
    </row>
    <row r="129" s="20" customFormat="true" ht="12.8" hidden="true" customHeight="false" outlineLevel="0" collapsed="false">
      <c r="C129" s="154" t="n">
        <v>0.09</v>
      </c>
      <c r="D129" s="154" t="n">
        <v>0.0782</v>
      </c>
      <c r="E129" s="159"/>
    </row>
    <row r="130" s="20" customFormat="true" ht="12.75" hidden="false" customHeight="false" outlineLevel="0" collapsed="false">
      <c r="C130" s="159"/>
      <c r="D130" s="159"/>
      <c r="E130" s="159"/>
    </row>
    <row r="131" s="20" customFormat="true" ht="12.75" hidden="false" customHeight="false" outlineLevel="0" collapsed="false">
      <c r="C131" s="159"/>
      <c r="D131" s="159"/>
      <c r="E131" s="159"/>
    </row>
    <row r="132" s="20" customFormat="true" ht="12.75" hidden="false" customHeight="false" outlineLevel="0" collapsed="false">
      <c r="C132" s="159"/>
      <c r="D132" s="159"/>
      <c r="E132" s="159"/>
    </row>
    <row r="133" s="20" customFormat="true" ht="12.75" hidden="false" customHeight="false" outlineLevel="0" collapsed="false">
      <c r="C133" s="159"/>
      <c r="D133" s="159"/>
      <c r="E133" s="159"/>
    </row>
    <row r="134" s="20" customFormat="true" ht="12.75" hidden="false" customHeight="false" outlineLevel="0" collapsed="false">
      <c r="C134" s="159"/>
      <c r="D134" s="159"/>
      <c r="E134" s="159"/>
    </row>
    <row r="135" s="20" customFormat="true" ht="12.75" hidden="false" customHeight="false" outlineLevel="0" collapsed="false">
      <c r="C135" s="159"/>
      <c r="D135" s="159"/>
      <c r="E135" s="159"/>
    </row>
    <row r="136" s="20" customFormat="true" ht="12.75" hidden="false" customHeight="false" outlineLevel="0" collapsed="false">
      <c r="C136" s="159"/>
      <c r="D136" s="159"/>
      <c r="E136" s="159"/>
    </row>
    <row r="137" s="20" customFormat="true" ht="12.75" hidden="false" customHeight="false" outlineLevel="0" collapsed="false">
      <c r="C137" s="159"/>
      <c r="D137" s="159"/>
      <c r="E137" s="159"/>
    </row>
    <row r="138" s="20" customFormat="true" ht="12.75" hidden="false" customHeight="false" outlineLevel="0" collapsed="false">
      <c r="C138" s="159"/>
      <c r="D138" s="159"/>
      <c r="E138" s="159"/>
    </row>
    <row r="139" s="20" customFormat="true" ht="12.75" hidden="false" customHeight="false" outlineLevel="0" collapsed="false">
      <c r="C139" s="159"/>
      <c r="D139" s="159"/>
      <c r="E139" s="159"/>
    </row>
    <row r="140" s="20" customFormat="true" ht="12.75" hidden="false" customHeight="false" outlineLevel="0" collapsed="false">
      <c r="C140" s="159"/>
      <c r="D140" s="159"/>
      <c r="E140" s="159"/>
    </row>
    <row r="141" s="20" customFormat="true" ht="12.75" hidden="false" customHeight="false" outlineLevel="0" collapsed="false">
      <c r="C141" s="159"/>
      <c r="D141" s="159"/>
      <c r="E141" s="159"/>
    </row>
    <row r="142" s="20" customFormat="true" ht="12.75" hidden="false" customHeight="false" outlineLevel="0" collapsed="false">
      <c r="C142" s="159"/>
      <c r="D142" s="159"/>
      <c r="E142" s="159"/>
    </row>
    <row r="143" s="20" customFormat="true" ht="12.75" hidden="false" customHeight="false" outlineLevel="0" collapsed="false">
      <c r="C143" s="159"/>
      <c r="D143" s="159"/>
      <c r="E143" s="159"/>
    </row>
    <row r="144" s="20" customFormat="true" ht="12.75" hidden="false" customHeight="false" outlineLevel="0" collapsed="false">
      <c r="C144" s="159"/>
      <c r="D144" s="159"/>
      <c r="E144" s="159"/>
    </row>
    <row r="145" s="20" customFormat="true" ht="12.75" hidden="false" customHeight="false" outlineLevel="0" collapsed="false">
      <c r="C145" s="159"/>
      <c r="D145" s="159"/>
      <c r="E145" s="159"/>
    </row>
    <row r="146" s="20" customFormat="true" ht="12.75" hidden="false" customHeight="false" outlineLevel="0" collapsed="false">
      <c r="C146" s="159"/>
      <c r="D146" s="159"/>
      <c r="E146" s="159"/>
    </row>
    <row r="147" s="20" customFormat="true" ht="12.75" hidden="false" customHeight="false" outlineLevel="0" collapsed="false">
      <c r="C147" s="159"/>
      <c r="D147" s="159"/>
      <c r="E147" s="159"/>
    </row>
    <row r="148" s="20" customFormat="true" ht="12.75" hidden="false" customHeight="false" outlineLevel="0" collapsed="false">
      <c r="C148" s="159"/>
      <c r="D148" s="159"/>
      <c r="E148" s="159"/>
    </row>
    <row r="149" s="20" customFormat="true" ht="12.75" hidden="false" customHeight="false" outlineLevel="0" collapsed="false">
      <c r="C149" s="159"/>
      <c r="D149" s="159"/>
      <c r="E149" s="159"/>
    </row>
    <row r="150" s="20" customFormat="true" ht="12.75" hidden="false" customHeight="false" outlineLevel="0" collapsed="false">
      <c r="C150" s="159"/>
      <c r="D150" s="159"/>
      <c r="E150" s="159"/>
    </row>
    <row r="151" s="20" customFormat="true" ht="12.75" hidden="false" customHeight="false" outlineLevel="0" collapsed="false">
      <c r="C151" s="159"/>
      <c r="D151" s="159"/>
      <c r="E151" s="159"/>
    </row>
    <row r="152" s="20" customFormat="true" ht="12.75" hidden="false" customHeight="false" outlineLevel="0" collapsed="false">
      <c r="C152" s="159"/>
      <c r="D152" s="159"/>
      <c r="E152" s="159"/>
    </row>
    <row r="153" s="20" customFormat="true" ht="12.75" hidden="false" customHeight="false" outlineLevel="0" collapsed="false">
      <c r="C153" s="159"/>
      <c r="D153" s="159"/>
      <c r="E153" s="159"/>
    </row>
    <row r="154" s="20" customFormat="true" ht="12.75" hidden="false" customHeight="false" outlineLevel="0" collapsed="false">
      <c r="C154" s="159"/>
      <c r="D154" s="159"/>
      <c r="E154" s="159"/>
    </row>
    <row r="155" s="20" customFormat="true" ht="12.75" hidden="false" customHeight="false" outlineLevel="0" collapsed="false">
      <c r="C155" s="159"/>
      <c r="D155" s="159"/>
      <c r="E155" s="159"/>
    </row>
    <row r="156" s="20" customFormat="true" ht="12.75" hidden="false" customHeight="false" outlineLevel="0" collapsed="false">
      <c r="C156" s="159"/>
      <c r="D156" s="159"/>
      <c r="E156" s="159"/>
    </row>
    <row r="157" s="20" customFormat="true" ht="12.75" hidden="false" customHeight="false" outlineLevel="0" collapsed="false">
      <c r="C157" s="159"/>
      <c r="D157" s="159"/>
      <c r="E157" s="159"/>
    </row>
    <row r="158" s="20" customFormat="true" ht="12.75" hidden="false" customHeight="false" outlineLevel="0" collapsed="false">
      <c r="C158" s="159"/>
      <c r="D158" s="159"/>
      <c r="E158" s="159"/>
    </row>
    <row r="159" s="20" customFormat="true" ht="12.75" hidden="false" customHeight="false" outlineLevel="0" collapsed="false">
      <c r="C159" s="159"/>
      <c r="D159" s="159"/>
      <c r="E159" s="159"/>
    </row>
    <row r="160" s="20" customFormat="true" ht="12.75" hidden="false" customHeight="false" outlineLevel="0" collapsed="false">
      <c r="C160" s="159"/>
      <c r="D160" s="159"/>
      <c r="E160" s="159"/>
    </row>
    <row r="161" s="20" customFormat="true" ht="12.75" hidden="false" customHeight="false" outlineLevel="0" collapsed="false">
      <c r="C161" s="159"/>
      <c r="D161" s="159"/>
      <c r="E161" s="159"/>
    </row>
    <row r="162" s="20" customFormat="true" ht="12.75" hidden="false" customHeight="false" outlineLevel="0" collapsed="false">
      <c r="C162" s="159"/>
      <c r="D162" s="159"/>
      <c r="E162" s="159"/>
    </row>
    <row r="163" s="20" customFormat="true" ht="12.75" hidden="false" customHeight="false" outlineLevel="0" collapsed="false">
      <c r="C163" s="159"/>
      <c r="D163" s="159"/>
      <c r="E163" s="159"/>
    </row>
    <row r="164" s="20" customFormat="true" ht="12.75" hidden="false" customHeight="false" outlineLevel="0" collapsed="false">
      <c r="C164" s="159"/>
      <c r="D164" s="159"/>
      <c r="E164" s="159"/>
    </row>
    <row r="165" s="20" customFormat="true" ht="12.75" hidden="false" customHeight="false" outlineLevel="0" collapsed="false">
      <c r="C165" s="159"/>
      <c r="D165" s="159"/>
      <c r="E165" s="159"/>
    </row>
    <row r="166" s="20" customFormat="true" ht="12.75" hidden="false" customHeight="false" outlineLevel="0" collapsed="false">
      <c r="C166" s="159"/>
      <c r="D166" s="159"/>
      <c r="E166" s="159"/>
    </row>
    <row r="167" s="20" customFormat="true" ht="12.75" hidden="false" customHeight="false" outlineLevel="0" collapsed="false">
      <c r="C167" s="159"/>
      <c r="D167" s="159"/>
      <c r="E167" s="159"/>
    </row>
    <row r="168" s="20" customFormat="true" ht="12.75" hidden="false" customHeight="false" outlineLevel="0" collapsed="false">
      <c r="C168" s="159"/>
      <c r="D168" s="159"/>
      <c r="E168" s="159"/>
    </row>
    <row r="169" s="20" customFormat="true" ht="12.75" hidden="false" customHeight="false" outlineLevel="0" collapsed="false">
      <c r="C169" s="159"/>
      <c r="D169" s="159"/>
      <c r="E169" s="159"/>
    </row>
    <row r="170" s="20" customFormat="true" ht="12.75" hidden="false" customHeight="false" outlineLevel="0" collapsed="false">
      <c r="C170" s="159"/>
      <c r="D170" s="159"/>
      <c r="E170" s="159"/>
    </row>
    <row r="171" s="20" customFormat="true" ht="12.75" hidden="false" customHeight="false" outlineLevel="0" collapsed="false">
      <c r="C171" s="159"/>
      <c r="D171" s="159"/>
      <c r="E171" s="159"/>
    </row>
    <row r="172" s="20" customFormat="true" ht="12.75" hidden="false" customHeight="false" outlineLevel="0" collapsed="false">
      <c r="C172" s="159"/>
      <c r="D172" s="159"/>
      <c r="E172" s="159"/>
    </row>
    <row r="173" s="20" customFormat="true" ht="12.75" hidden="false" customHeight="false" outlineLevel="0" collapsed="false">
      <c r="C173" s="159"/>
      <c r="D173" s="159"/>
      <c r="E173" s="159"/>
    </row>
    <row r="174" s="20" customFormat="true" ht="12.75" hidden="false" customHeight="false" outlineLevel="0" collapsed="false">
      <c r="C174" s="159"/>
      <c r="D174" s="159"/>
      <c r="E174" s="159"/>
    </row>
    <row r="175" s="20" customFormat="true" ht="12.75" hidden="false" customHeight="false" outlineLevel="0" collapsed="false">
      <c r="C175" s="159"/>
      <c r="D175" s="159"/>
      <c r="E175" s="159"/>
    </row>
    <row r="176" s="20" customFormat="true" ht="12.75" hidden="false" customHeight="false" outlineLevel="0" collapsed="false">
      <c r="C176" s="159"/>
      <c r="D176" s="159"/>
      <c r="E176" s="159"/>
    </row>
    <row r="177" s="20" customFormat="true" ht="12.75" hidden="false" customHeight="false" outlineLevel="0" collapsed="false">
      <c r="C177" s="159"/>
      <c r="D177" s="159"/>
      <c r="E177" s="159"/>
    </row>
    <row r="178" s="20" customFormat="true" ht="12.75" hidden="false" customHeight="false" outlineLevel="0" collapsed="false">
      <c r="C178" s="159"/>
      <c r="D178" s="159"/>
      <c r="E178" s="159"/>
    </row>
    <row r="179" s="20" customFormat="true" ht="12.75" hidden="false" customHeight="false" outlineLevel="0" collapsed="false">
      <c r="C179" s="159"/>
      <c r="D179" s="159"/>
      <c r="E179" s="159"/>
    </row>
    <row r="180" s="20" customFormat="true" ht="12.75" hidden="false" customHeight="false" outlineLevel="0" collapsed="false">
      <c r="C180" s="159"/>
      <c r="D180" s="159"/>
      <c r="E180" s="159"/>
    </row>
    <row r="181" s="20" customFormat="true" ht="12.75" hidden="false" customHeight="false" outlineLevel="0" collapsed="false">
      <c r="C181" s="159"/>
      <c r="D181" s="159"/>
      <c r="E181" s="159"/>
    </row>
    <row r="182" s="20" customFormat="true" ht="12.75" hidden="false" customHeight="false" outlineLevel="0" collapsed="false">
      <c r="C182" s="159"/>
      <c r="D182" s="159"/>
      <c r="E182" s="159"/>
    </row>
    <row r="183" s="20" customFormat="true" ht="12.75" hidden="false" customHeight="false" outlineLevel="0" collapsed="false">
      <c r="C183" s="159"/>
      <c r="D183" s="159"/>
      <c r="E183" s="159"/>
    </row>
    <row r="184" s="20" customFormat="true" ht="12.75" hidden="false" customHeight="false" outlineLevel="0" collapsed="false">
      <c r="C184" s="159"/>
      <c r="D184" s="159"/>
      <c r="E184" s="159"/>
    </row>
    <row r="185" s="20" customFormat="true" ht="12.75" hidden="false" customHeight="false" outlineLevel="0" collapsed="false">
      <c r="C185" s="159"/>
      <c r="D185" s="159"/>
      <c r="E185" s="159"/>
    </row>
    <row r="186" s="20" customFormat="true" ht="12.75" hidden="false" customHeight="false" outlineLevel="0" collapsed="false">
      <c r="C186" s="159"/>
      <c r="D186" s="159"/>
      <c r="E186" s="159"/>
    </row>
    <row r="187" s="20" customFormat="true" ht="12.75" hidden="false" customHeight="false" outlineLevel="0" collapsed="false">
      <c r="C187" s="159"/>
      <c r="D187" s="159"/>
      <c r="E187" s="159"/>
    </row>
    <row r="188" s="20" customFormat="true" ht="12.75" hidden="false" customHeight="false" outlineLevel="0" collapsed="false">
      <c r="C188" s="159"/>
      <c r="D188" s="159"/>
      <c r="E188" s="159"/>
    </row>
    <row r="189" s="20" customFormat="true" ht="12.75" hidden="false" customHeight="false" outlineLevel="0" collapsed="false">
      <c r="C189" s="159"/>
      <c r="D189" s="159"/>
      <c r="E189" s="159"/>
    </row>
    <row r="190" s="20" customFormat="true" ht="12.75" hidden="false" customHeight="false" outlineLevel="0" collapsed="false">
      <c r="C190" s="159"/>
      <c r="D190" s="159"/>
      <c r="E190" s="159"/>
    </row>
    <row r="191" s="20" customFormat="true" ht="12.75" hidden="false" customHeight="false" outlineLevel="0" collapsed="false">
      <c r="C191" s="159"/>
      <c r="D191" s="159"/>
      <c r="E191" s="159"/>
    </row>
    <row r="192" s="20" customFormat="true" ht="12.75" hidden="false" customHeight="false" outlineLevel="0" collapsed="false">
      <c r="C192" s="159"/>
      <c r="D192" s="159"/>
      <c r="E192" s="159"/>
    </row>
    <row r="193" s="20" customFormat="true" ht="12.75" hidden="false" customHeight="false" outlineLevel="0" collapsed="false">
      <c r="C193" s="159"/>
      <c r="D193" s="159"/>
      <c r="E193" s="159"/>
    </row>
    <row r="194" s="20" customFormat="true" ht="12.75" hidden="false" customHeight="false" outlineLevel="0" collapsed="false">
      <c r="C194" s="159"/>
      <c r="D194" s="159"/>
      <c r="E194" s="159"/>
    </row>
    <row r="195" s="20" customFormat="true" ht="12.75" hidden="false" customHeight="false" outlineLevel="0" collapsed="false">
      <c r="C195" s="159"/>
      <c r="D195" s="159"/>
      <c r="E195" s="159"/>
    </row>
    <row r="196" s="20" customFormat="true" ht="12.75" hidden="false" customHeight="false" outlineLevel="0" collapsed="false">
      <c r="C196" s="159"/>
      <c r="D196" s="159"/>
      <c r="E196" s="159"/>
    </row>
    <row r="197" s="20" customFormat="true" ht="12.75" hidden="false" customHeight="false" outlineLevel="0" collapsed="false">
      <c r="C197" s="159"/>
      <c r="D197" s="159"/>
      <c r="E197" s="159"/>
    </row>
    <row r="198" s="20" customFormat="true" ht="12.75" hidden="false" customHeight="false" outlineLevel="0" collapsed="false">
      <c r="C198" s="159"/>
      <c r="D198" s="159"/>
      <c r="E198" s="159"/>
    </row>
    <row r="199" s="20" customFormat="true" ht="12.75" hidden="false" customHeight="false" outlineLevel="0" collapsed="false">
      <c r="C199" s="159"/>
      <c r="D199" s="159"/>
      <c r="E199" s="159"/>
    </row>
    <row r="200" s="20" customFormat="true" ht="12.75" hidden="false" customHeight="false" outlineLevel="0" collapsed="false">
      <c r="C200" s="159"/>
      <c r="D200" s="159"/>
      <c r="E200" s="159"/>
    </row>
    <row r="201" s="20" customFormat="true" ht="12.75" hidden="false" customHeight="false" outlineLevel="0" collapsed="false">
      <c r="C201" s="159"/>
      <c r="D201" s="159"/>
      <c r="E201" s="159"/>
    </row>
    <row r="202" s="20" customFormat="true" ht="12.75" hidden="false" customHeight="false" outlineLevel="0" collapsed="false">
      <c r="C202" s="159"/>
      <c r="D202" s="159"/>
      <c r="E202" s="159"/>
    </row>
    <row r="203" s="20" customFormat="true" ht="12.75" hidden="false" customHeight="false" outlineLevel="0" collapsed="false">
      <c r="C203" s="159"/>
      <c r="D203" s="159"/>
      <c r="E203" s="159"/>
    </row>
    <row r="204" s="20" customFormat="true" ht="12.75" hidden="false" customHeight="false" outlineLevel="0" collapsed="false">
      <c r="C204" s="159"/>
      <c r="D204" s="159"/>
      <c r="E204" s="159"/>
    </row>
    <row r="205" s="20" customFormat="true" ht="12.75" hidden="false" customHeight="false" outlineLevel="0" collapsed="false">
      <c r="C205" s="159"/>
      <c r="D205" s="159"/>
      <c r="E205" s="159"/>
    </row>
    <row r="206" s="20" customFormat="true" ht="12.75" hidden="false" customHeight="false" outlineLevel="0" collapsed="false">
      <c r="C206" s="159"/>
      <c r="D206" s="159"/>
      <c r="E206" s="159"/>
    </row>
    <row r="207" s="20" customFormat="true" ht="12.75" hidden="false" customHeight="false" outlineLevel="0" collapsed="false">
      <c r="C207" s="159"/>
      <c r="D207" s="159"/>
      <c r="E207" s="159"/>
    </row>
    <row r="208" s="20" customFormat="true" ht="12.75" hidden="false" customHeight="false" outlineLevel="0" collapsed="false">
      <c r="C208" s="159"/>
      <c r="D208" s="159"/>
      <c r="E208" s="159"/>
    </row>
    <row r="209" s="20" customFormat="true" ht="12.75" hidden="false" customHeight="false" outlineLevel="0" collapsed="false">
      <c r="C209" s="159"/>
      <c r="D209" s="159"/>
      <c r="E209" s="159"/>
    </row>
    <row r="210" s="20" customFormat="true" ht="12.75" hidden="false" customHeight="false" outlineLevel="0" collapsed="false">
      <c r="C210" s="159"/>
      <c r="D210" s="159"/>
      <c r="E210" s="159"/>
    </row>
    <row r="211" s="20" customFormat="true" ht="12.75" hidden="false" customHeight="false" outlineLevel="0" collapsed="false">
      <c r="C211" s="159"/>
      <c r="D211" s="159"/>
      <c r="E211" s="159"/>
    </row>
    <row r="212" s="20" customFormat="true" ht="12.75" hidden="false" customHeight="false" outlineLevel="0" collapsed="false">
      <c r="C212" s="159"/>
      <c r="D212" s="159"/>
      <c r="E212" s="159"/>
    </row>
    <row r="213" s="20" customFormat="true" ht="12.75" hidden="false" customHeight="false" outlineLevel="0" collapsed="false">
      <c r="C213" s="159"/>
      <c r="D213" s="159"/>
      <c r="E213" s="159"/>
    </row>
    <row r="214" s="20" customFormat="true" ht="12.75" hidden="false" customHeight="false" outlineLevel="0" collapsed="false">
      <c r="C214" s="159"/>
      <c r="D214" s="159"/>
      <c r="E214" s="159"/>
    </row>
    <row r="215" s="20" customFormat="true" ht="12.75" hidden="false" customHeight="false" outlineLevel="0" collapsed="false">
      <c r="C215" s="159"/>
      <c r="D215" s="159"/>
      <c r="E215" s="159"/>
    </row>
    <row r="216" s="20" customFormat="true" ht="12.75" hidden="false" customHeight="false" outlineLevel="0" collapsed="false">
      <c r="C216" s="159"/>
      <c r="D216" s="159"/>
      <c r="E216" s="159"/>
    </row>
    <row r="217" s="20" customFormat="true" ht="12.75" hidden="false" customHeight="false" outlineLevel="0" collapsed="false">
      <c r="C217" s="159"/>
      <c r="D217" s="159"/>
      <c r="E217" s="159"/>
    </row>
    <row r="218" s="20" customFormat="true" ht="12.75" hidden="false" customHeight="false" outlineLevel="0" collapsed="false">
      <c r="C218" s="159"/>
      <c r="D218" s="159"/>
      <c r="E218" s="159"/>
    </row>
    <row r="219" s="20" customFormat="true" ht="12.75" hidden="false" customHeight="false" outlineLevel="0" collapsed="false">
      <c r="C219" s="159"/>
      <c r="D219" s="159"/>
      <c r="E219" s="159"/>
    </row>
    <row r="220" s="20" customFormat="true" ht="12.75" hidden="false" customHeight="false" outlineLevel="0" collapsed="false">
      <c r="C220" s="159"/>
      <c r="D220" s="159"/>
      <c r="E220" s="159"/>
    </row>
    <row r="221" s="20" customFormat="true" ht="12.75" hidden="false" customHeight="false" outlineLevel="0" collapsed="false">
      <c r="C221" s="159"/>
      <c r="D221" s="159"/>
      <c r="E221" s="159"/>
    </row>
    <row r="222" s="20" customFormat="true" ht="12.75" hidden="false" customHeight="false" outlineLevel="0" collapsed="false">
      <c r="C222" s="159"/>
      <c r="D222" s="159"/>
      <c r="E222" s="159"/>
    </row>
    <row r="223" s="20" customFormat="true" ht="12.75" hidden="false" customHeight="false" outlineLevel="0" collapsed="false">
      <c r="C223" s="159"/>
      <c r="D223" s="159"/>
      <c r="E223" s="159"/>
    </row>
    <row r="224" s="20" customFormat="true" ht="12.75" hidden="false" customHeight="false" outlineLevel="0" collapsed="false">
      <c r="C224" s="159"/>
      <c r="D224" s="159"/>
      <c r="E224" s="159"/>
    </row>
    <row r="225" s="20" customFormat="true" ht="12.75" hidden="false" customHeight="false" outlineLevel="0" collapsed="false">
      <c r="C225" s="159"/>
      <c r="D225" s="159"/>
      <c r="E225" s="159"/>
    </row>
    <row r="226" s="20" customFormat="true" ht="12.75" hidden="false" customHeight="false" outlineLevel="0" collapsed="false">
      <c r="C226" s="159"/>
      <c r="D226" s="159"/>
      <c r="E226" s="159"/>
    </row>
    <row r="227" s="20" customFormat="true" ht="12.75" hidden="false" customHeight="false" outlineLevel="0" collapsed="false">
      <c r="C227" s="159"/>
      <c r="D227" s="159"/>
      <c r="E227" s="159"/>
    </row>
    <row r="228" s="20" customFormat="true" ht="12.75" hidden="false" customHeight="false" outlineLevel="0" collapsed="false">
      <c r="C228" s="159"/>
      <c r="D228" s="159"/>
      <c r="E228" s="159"/>
    </row>
    <row r="229" s="20" customFormat="true" ht="12.75" hidden="false" customHeight="false" outlineLevel="0" collapsed="false">
      <c r="C229" s="159"/>
      <c r="D229" s="159"/>
      <c r="E229" s="159"/>
    </row>
    <row r="230" s="20" customFormat="true" ht="12.75" hidden="false" customHeight="false" outlineLevel="0" collapsed="false">
      <c r="C230" s="159"/>
      <c r="D230" s="159"/>
      <c r="E230" s="159"/>
    </row>
    <row r="231" s="20" customFormat="true" ht="12.75" hidden="false" customHeight="false" outlineLevel="0" collapsed="false">
      <c r="C231" s="159"/>
      <c r="D231" s="159"/>
      <c r="E231" s="159"/>
    </row>
    <row r="232" s="20" customFormat="true" ht="12.75" hidden="false" customHeight="false" outlineLevel="0" collapsed="false">
      <c r="C232" s="159"/>
      <c r="D232" s="159"/>
      <c r="E232" s="159"/>
    </row>
    <row r="233" s="20" customFormat="true" ht="12.75" hidden="false" customHeight="false" outlineLevel="0" collapsed="false">
      <c r="C233" s="159"/>
      <c r="D233" s="159"/>
      <c r="E233" s="159"/>
    </row>
    <row r="234" s="20" customFormat="true" ht="12.75" hidden="false" customHeight="false" outlineLevel="0" collapsed="false">
      <c r="C234" s="159"/>
      <c r="D234" s="159"/>
      <c r="E234" s="159"/>
    </row>
    <row r="235" s="20" customFormat="true" ht="12.75" hidden="false" customHeight="false" outlineLevel="0" collapsed="false">
      <c r="C235" s="159"/>
      <c r="D235" s="159"/>
      <c r="E235" s="159"/>
    </row>
    <row r="236" s="20" customFormat="true" ht="12.75" hidden="false" customHeight="false" outlineLevel="0" collapsed="false">
      <c r="C236" s="159"/>
      <c r="D236" s="159"/>
      <c r="E236" s="159"/>
    </row>
    <row r="237" s="20" customFormat="true" ht="12.75" hidden="false" customHeight="false" outlineLevel="0" collapsed="false">
      <c r="C237" s="159"/>
      <c r="D237" s="159"/>
      <c r="E237" s="159"/>
    </row>
    <row r="238" s="20" customFormat="true" ht="12.75" hidden="false" customHeight="false" outlineLevel="0" collapsed="false">
      <c r="C238" s="159"/>
      <c r="D238" s="159"/>
      <c r="E238" s="159"/>
    </row>
    <row r="239" s="20" customFormat="true" ht="12.75" hidden="false" customHeight="false" outlineLevel="0" collapsed="false">
      <c r="C239" s="159"/>
      <c r="D239" s="159"/>
      <c r="E239" s="159"/>
    </row>
    <row r="240" s="20" customFormat="true" ht="12.75" hidden="false" customHeight="false" outlineLevel="0" collapsed="false">
      <c r="C240" s="159"/>
      <c r="D240" s="159"/>
      <c r="E240" s="159"/>
    </row>
    <row r="241" s="20" customFormat="true" ht="12.75" hidden="false" customHeight="false" outlineLevel="0" collapsed="false">
      <c r="C241" s="159"/>
      <c r="D241" s="159"/>
      <c r="E241" s="159"/>
    </row>
    <row r="242" s="20" customFormat="true" ht="12.75" hidden="false" customHeight="false" outlineLevel="0" collapsed="false">
      <c r="C242" s="159"/>
      <c r="D242" s="159"/>
      <c r="E242" s="159"/>
    </row>
    <row r="243" s="20" customFormat="true" ht="12.75" hidden="false" customHeight="false" outlineLevel="0" collapsed="false">
      <c r="C243" s="159"/>
      <c r="D243" s="159"/>
      <c r="E243" s="159"/>
    </row>
    <row r="244" s="20" customFormat="true" ht="12.75" hidden="false" customHeight="false" outlineLevel="0" collapsed="false">
      <c r="C244" s="159"/>
      <c r="D244" s="159"/>
      <c r="E244" s="159"/>
    </row>
    <row r="245" s="20" customFormat="true" ht="12.75" hidden="false" customHeight="false" outlineLevel="0" collapsed="false">
      <c r="C245" s="159"/>
      <c r="D245" s="159"/>
      <c r="E245" s="159"/>
    </row>
    <row r="246" s="20" customFormat="true" ht="12.75" hidden="false" customHeight="false" outlineLevel="0" collapsed="false">
      <c r="C246" s="159"/>
      <c r="D246" s="159"/>
      <c r="E246" s="159"/>
    </row>
    <row r="247" s="20" customFormat="true" ht="12.75" hidden="false" customHeight="false" outlineLevel="0" collapsed="false">
      <c r="C247" s="159"/>
      <c r="D247" s="159"/>
      <c r="E247" s="159"/>
    </row>
    <row r="248" s="20" customFormat="true" ht="12.75" hidden="false" customHeight="false" outlineLevel="0" collapsed="false">
      <c r="C248" s="159"/>
      <c r="D248" s="159"/>
      <c r="E248" s="159"/>
    </row>
    <row r="249" s="20" customFormat="true" ht="12.75" hidden="false" customHeight="false" outlineLevel="0" collapsed="false">
      <c r="C249" s="159"/>
      <c r="D249" s="159"/>
      <c r="E249" s="159"/>
    </row>
    <row r="250" s="20" customFormat="true" ht="12.75" hidden="false" customHeight="false" outlineLevel="0" collapsed="false">
      <c r="C250" s="159"/>
      <c r="D250" s="159"/>
      <c r="E250" s="159"/>
    </row>
    <row r="251" s="20" customFormat="true" ht="12.75" hidden="false" customHeight="false" outlineLevel="0" collapsed="false">
      <c r="C251" s="159"/>
      <c r="D251" s="159"/>
      <c r="E251" s="159"/>
    </row>
    <row r="252" s="20" customFormat="true" ht="12.75" hidden="false" customHeight="false" outlineLevel="0" collapsed="false">
      <c r="C252" s="159"/>
      <c r="D252" s="159"/>
      <c r="E252" s="159"/>
    </row>
    <row r="253" s="20" customFormat="true" ht="12.75" hidden="false" customHeight="false" outlineLevel="0" collapsed="false">
      <c r="C253" s="159"/>
      <c r="D253" s="159"/>
      <c r="E253" s="159"/>
    </row>
    <row r="254" s="20" customFormat="true" ht="12.75" hidden="false" customHeight="false" outlineLevel="0" collapsed="false">
      <c r="C254" s="159"/>
      <c r="D254" s="159"/>
      <c r="E254" s="159"/>
    </row>
    <row r="255" s="20" customFormat="true" ht="12.75" hidden="false" customHeight="false" outlineLevel="0" collapsed="false">
      <c r="C255" s="159"/>
      <c r="D255" s="159"/>
      <c r="E255" s="159"/>
    </row>
    <row r="256" s="20" customFormat="true" ht="12.75" hidden="false" customHeight="false" outlineLevel="0" collapsed="false">
      <c r="C256" s="159"/>
      <c r="D256" s="159"/>
      <c r="E256" s="159"/>
    </row>
    <row r="257" s="20" customFormat="true" ht="12.75" hidden="false" customHeight="false" outlineLevel="0" collapsed="false">
      <c r="C257" s="159"/>
      <c r="D257" s="159"/>
      <c r="E257" s="159"/>
    </row>
    <row r="258" s="20" customFormat="true" ht="12.75" hidden="false" customHeight="false" outlineLevel="0" collapsed="false">
      <c r="C258" s="159"/>
      <c r="D258" s="159"/>
      <c r="E258" s="159"/>
    </row>
    <row r="259" s="20" customFormat="true" ht="12.75" hidden="false" customHeight="false" outlineLevel="0" collapsed="false">
      <c r="C259" s="159"/>
      <c r="D259" s="159"/>
      <c r="E259" s="159"/>
    </row>
    <row r="260" s="20" customFormat="true" ht="12.75" hidden="false" customHeight="false" outlineLevel="0" collapsed="false">
      <c r="C260" s="159"/>
      <c r="D260" s="159"/>
      <c r="E260" s="159"/>
    </row>
    <row r="261" s="20" customFormat="true" ht="12.75" hidden="false" customHeight="false" outlineLevel="0" collapsed="false">
      <c r="C261" s="159"/>
      <c r="D261" s="159"/>
      <c r="E261" s="159"/>
    </row>
    <row r="262" s="20" customFormat="true" ht="12.75" hidden="false" customHeight="false" outlineLevel="0" collapsed="false">
      <c r="C262" s="159"/>
      <c r="D262" s="159"/>
      <c r="E262" s="159"/>
    </row>
    <row r="263" s="20" customFormat="true" ht="12.75" hidden="false" customHeight="false" outlineLevel="0" collapsed="false">
      <c r="C263" s="159"/>
      <c r="D263" s="159"/>
      <c r="E263" s="159"/>
    </row>
    <row r="264" s="20" customFormat="true" ht="12.75" hidden="false" customHeight="false" outlineLevel="0" collapsed="false">
      <c r="C264" s="159"/>
      <c r="D264" s="159"/>
      <c r="E264" s="159"/>
    </row>
    <row r="265" s="20" customFormat="true" ht="12.75" hidden="false" customHeight="false" outlineLevel="0" collapsed="false">
      <c r="C265" s="159"/>
      <c r="D265" s="159"/>
      <c r="E265" s="159"/>
    </row>
    <row r="266" s="20" customFormat="true" ht="12.75" hidden="false" customHeight="false" outlineLevel="0" collapsed="false">
      <c r="C266" s="159"/>
      <c r="D266" s="159"/>
      <c r="E266" s="159"/>
    </row>
    <row r="267" s="20" customFormat="true" ht="12.75" hidden="false" customHeight="false" outlineLevel="0" collapsed="false">
      <c r="C267" s="159"/>
      <c r="D267" s="159"/>
      <c r="E267" s="159"/>
    </row>
    <row r="268" s="20" customFormat="true" ht="12.75" hidden="false" customHeight="false" outlineLevel="0" collapsed="false">
      <c r="C268" s="159"/>
      <c r="D268" s="159"/>
      <c r="E268" s="159"/>
    </row>
    <row r="269" s="20" customFormat="true" ht="12.75" hidden="false" customHeight="false" outlineLevel="0" collapsed="false">
      <c r="C269" s="159"/>
      <c r="D269" s="159"/>
      <c r="E269" s="159"/>
    </row>
    <row r="270" s="20" customFormat="true" ht="12.75" hidden="false" customHeight="false" outlineLevel="0" collapsed="false">
      <c r="C270" s="159"/>
      <c r="D270" s="159"/>
      <c r="E270" s="159"/>
    </row>
    <row r="271" s="20" customFormat="true" ht="12.75" hidden="false" customHeight="false" outlineLevel="0" collapsed="false">
      <c r="C271" s="159"/>
      <c r="D271" s="159"/>
      <c r="E271" s="159"/>
    </row>
    <row r="272" s="20" customFormat="true" ht="12.75" hidden="false" customHeight="false" outlineLevel="0" collapsed="false">
      <c r="C272" s="159"/>
      <c r="D272" s="159"/>
      <c r="E272" s="159"/>
    </row>
    <row r="273" s="20" customFormat="true" ht="12.75" hidden="false" customHeight="false" outlineLevel="0" collapsed="false">
      <c r="C273" s="159"/>
      <c r="D273" s="159"/>
      <c r="E273" s="159"/>
    </row>
    <row r="274" s="20" customFormat="true" ht="12.75" hidden="false" customHeight="false" outlineLevel="0" collapsed="false">
      <c r="C274" s="159"/>
      <c r="D274" s="159"/>
      <c r="E274" s="159"/>
    </row>
    <row r="275" s="20" customFormat="true" ht="12.75" hidden="false" customHeight="false" outlineLevel="0" collapsed="false">
      <c r="C275" s="159"/>
      <c r="D275" s="159"/>
      <c r="E275" s="159"/>
    </row>
    <row r="276" s="20" customFormat="true" ht="12.75" hidden="false" customHeight="false" outlineLevel="0" collapsed="false">
      <c r="C276" s="159"/>
      <c r="D276" s="159"/>
      <c r="E276" s="159"/>
    </row>
    <row r="277" s="20" customFormat="true" ht="12.75" hidden="false" customHeight="false" outlineLevel="0" collapsed="false">
      <c r="C277" s="159"/>
      <c r="D277" s="159"/>
      <c r="E277" s="159"/>
    </row>
    <row r="278" s="20" customFormat="true" ht="12.75" hidden="false" customHeight="false" outlineLevel="0" collapsed="false">
      <c r="C278" s="159"/>
      <c r="D278" s="159"/>
      <c r="E278" s="159"/>
    </row>
    <row r="279" s="20" customFormat="true" ht="12.75" hidden="false" customHeight="false" outlineLevel="0" collapsed="false">
      <c r="C279" s="159"/>
      <c r="D279" s="159"/>
      <c r="E279" s="159"/>
    </row>
    <row r="280" s="20" customFormat="true" ht="12.75" hidden="false" customHeight="false" outlineLevel="0" collapsed="false">
      <c r="C280" s="159"/>
      <c r="D280" s="159"/>
      <c r="E280" s="159"/>
    </row>
    <row r="281" s="20" customFormat="true" ht="12.75" hidden="false" customHeight="false" outlineLevel="0" collapsed="false">
      <c r="C281" s="159"/>
      <c r="D281" s="159"/>
      <c r="E281" s="159"/>
    </row>
    <row r="282" s="20" customFormat="true" ht="12.75" hidden="false" customHeight="false" outlineLevel="0" collapsed="false">
      <c r="C282" s="159"/>
      <c r="D282" s="159"/>
      <c r="E282" s="159"/>
    </row>
    <row r="283" s="20" customFormat="true" ht="12.75" hidden="false" customHeight="false" outlineLevel="0" collapsed="false">
      <c r="C283" s="159"/>
      <c r="D283" s="159"/>
      <c r="E283" s="159"/>
    </row>
    <row r="284" s="20" customFormat="true" ht="12.75" hidden="false" customHeight="false" outlineLevel="0" collapsed="false">
      <c r="C284" s="159"/>
      <c r="D284" s="159"/>
      <c r="E284" s="159"/>
    </row>
    <row r="285" s="20" customFormat="true" ht="12.75" hidden="false" customHeight="false" outlineLevel="0" collapsed="false">
      <c r="C285" s="159"/>
      <c r="D285" s="159"/>
      <c r="E285" s="159"/>
    </row>
    <row r="286" s="20" customFormat="true" ht="12.75" hidden="false" customHeight="false" outlineLevel="0" collapsed="false">
      <c r="C286" s="159"/>
      <c r="D286" s="159"/>
      <c r="E286" s="159"/>
    </row>
    <row r="287" s="20" customFormat="true" ht="12.75" hidden="false" customHeight="false" outlineLevel="0" collapsed="false">
      <c r="C287" s="159"/>
      <c r="D287" s="159"/>
      <c r="E287" s="159"/>
    </row>
    <row r="288" s="20" customFormat="true" ht="12.75" hidden="false" customHeight="false" outlineLevel="0" collapsed="false">
      <c r="C288" s="159"/>
      <c r="D288" s="159"/>
      <c r="E288" s="159"/>
    </row>
    <row r="289" s="20" customFormat="true" ht="12.75" hidden="false" customHeight="false" outlineLevel="0" collapsed="false">
      <c r="C289" s="159"/>
      <c r="D289" s="159"/>
      <c r="E289" s="159"/>
    </row>
    <row r="290" s="20" customFormat="true" ht="12.75" hidden="false" customHeight="false" outlineLevel="0" collapsed="false">
      <c r="C290" s="159"/>
      <c r="D290" s="159"/>
      <c r="E290" s="159"/>
    </row>
    <row r="291" s="20" customFormat="true" ht="12.75" hidden="false" customHeight="false" outlineLevel="0" collapsed="false">
      <c r="C291" s="159"/>
      <c r="D291" s="159"/>
      <c r="E291" s="159"/>
    </row>
    <row r="292" s="20" customFormat="true" ht="12.75" hidden="false" customHeight="false" outlineLevel="0" collapsed="false">
      <c r="C292" s="159"/>
      <c r="D292" s="159"/>
      <c r="E292" s="159"/>
    </row>
    <row r="293" s="20" customFormat="true" ht="12.75" hidden="false" customHeight="false" outlineLevel="0" collapsed="false">
      <c r="C293" s="159"/>
      <c r="D293" s="159"/>
      <c r="E293" s="159"/>
    </row>
    <row r="294" s="20" customFormat="true" ht="12.75" hidden="false" customHeight="false" outlineLevel="0" collapsed="false">
      <c r="C294" s="159"/>
      <c r="D294" s="159"/>
      <c r="E294" s="159"/>
    </row>
    <row r="295" s="20" customFormat="true" ht="12.75" hidden="false" customHeight="false" outlineLevel="0" collapsed="false">
      <c r="C295" s="159"/>
      <c r="D295" s="159"/>
      <c r="E295" s="159"/>
    </row>
    <row r="296" s="20" customFormat="true" ht="12.75" hidden="false" customHeight="false" outlineLevel="0" collapsed="false">
      <c r="C296" s="159"/>
      <c r="D296" s="159"/>
      <c r="E296" s="159"/>
    </row>
    <row r="297" s="20" customFormat="true" ht="12.75" hidden="false" customHeight="false" outlineLevel="0" collapsed="false">
      <c r="C297" s="159"/>
      <c r="D297" s="159"/>
      <c r="E297" s="159"/>
    </row>
    <row r="298" s="20" customFormat="true" ht="12.75" hidden="false" customHeight="false" outlineLevel="0" collapsed="false">
      <c r="C298" s="159"/>
      <c r="D298" s="159"/>
      <c r="E298" s="159"/>
    </row>
    <row r="299" s="20" customFormat="true" ht="12.75" hidden="false" customHeight="false" outlineLevel="0" collapsed="false">
      <c r="C299" s="159"/>
      <c r="D299" s="159"/>
      <c r="E299" s="159"/>
    </row>
    <row r="300" s="20" customFormat="true" ht="12.75" hidden="false" customHeight="false" outlineLevel="0" collapsed="false">
      <c r="C300" s="159"/>
      <c r="D300" s="159"/>
      <c r="E300" s="159"/>
    </row>
    <row r="301" s="20" customFormat="true" ht="12.75" hidden="false" customHeight="false" outlineLevel="0" collapsed="false">
      <c r="C301" s="159"/>
      <c r="D301" s="159"/>
      <c r="E301" s="159"/>
    </row>
    <row r="302" s="20" customFormat="true" ht="12.75" hidden="false" customHeight="false" outlineLevel="0" collapsed="false">
      <c r="C302" s="159"/>
      <c r="D302" s="159"/>
      <c r="E302" s="159"/>
    </row>
    <row r="303" s="20" customFormat="true" ht="12.75" hidden="false" customHeight="false" outlineLevel="0" collapsed="false">
      <c r="C303" s="159"/>
      <c r="D303" s="159"/>
      <c r="E303" s="159"/>
    </row>
    <row r="304" s="20" customFormat="true" ht="12.75" hidden="false" customHeight="false" outlineLevel="0" collapsed="false">
      <c r="C304" s="159"/>
      <c r="D304" s="159"/>
      <c r="E304" s="159"/>
    </row>
    <row r="305" s="20" customFormat="true" ht="12.75" hidden="false" customHeight="false" outlineLevel="0" collapsed="false">
      <c r="C305" s="159"/>
      <c r="D305" s="159"/>
      <c r="E305" s="159"/>
    </row>
    <row r="306" s="20" customFormat="true" ht="12.75" hidden="false" customHeight="false" outlineLevel="0" collapsed="false">
      <c r="C306" s="159"/>
      <c r="D306" s="159"/>
      <c r="E306" s="159"/>
    </row>
    <row r="307" s="20" customFormat="true" ht="12.75" hidden="false" customHeight="false" outlineLevel="0" collapsed="false">
      <c r="C307" s="159"/>
      <c r="D307" s="159"/>
      <c r="E307" s="159"/>
    </row>
    <row r="308" s="20" customFormat="true" ht="12.75" hidden="false" customHeight="false" outlineLevel="0" collapsed="false">
      <c r="C308" s="159"/>
      <c r="D308" s="159"/>
      <c r="E308" s="159"/>
    </row>
    <row r="309" s="20" customFormat="true" ht="12.75" hidden="false" customHeight="false" outlineLevel="0" collapsed="false">
      <c r="C309" s="159"/>
      <c r="D309" s="159"/>
      <c r="E309" s="159"/>
    </row>
    <row r="310" s="20" customFormat="true" ht="12.75" hidden="false" customHeight="false" outlineLevel="0" collapsed="false">
      <c r="C310" s="159"/>
      <c r="D310" s="159"/>
      <c r="E310" s="159"/>
    </row>
    <row r="311" s="20" customFormat="true" ht="12.75" hidden="false" customHeight="false" outlineLevel="0" collapsed="false">
      <c r="C311" s="159"/>
      <c r="D311" s="159"/>
      <c r="E311" s="159"/>
    </row>
    <row r="312" s="20" customFormat="true" ht="12.75" hidden="false" customHeight="false" outlineLevel="0" collapsed="false">
      <c r="C312" s="159"/>
      <c r="D312" s="159"/>
      <c r="E312" s="159"/>
    </row>
    <row r="313" s="20" customFormat="true" ht="12.75" hidden="false" customHeight="false" outlineLevel="0" collapsed="false">
      <c r="C313" s="159"/>
      <c r="D313" s="159"/>
      <c r="E313" s="159"/>
    </row>
    <row r="314" s="20" customFormat="true" ht="12.75" hidden="false" customHeight="false" outlineLevel="0" collapsed="false">
      <c r="C314" s="159"/>
      <c r="D314" s="159"/>
      <c r="E314" s="159"/>
    </row>
    <row r="315" s="20" customFormat="true" ht="12.75" hidden="false" customHeight="false" outlineLevel="0" collapsed="false">
      <c r="C315" s="159"/>
      <c r="D315" s="159"/>
      <c r="E315" s="159"/>
    </row>
    <row r="316" s="20" customFormat="true" ht="12.75" hidden="false" customHeight="false" outlineLevel="0" collapsed="false">
      <c r="C316" s="159"/>
      <c r="D316" s="159"/>
      <c r="E316" s="159"/>
    </row>
    <row r="317" s="20" customFormat="true" ht="12.75" hidden="false" customHeight="false" outlineLevel="0" collapsed="false">
      <c r="C317" s="159"/>
      <c r="D317" s="159"/>
      <c r="E317" s="159"/>
    </row>
    <row r="318" s="20" customFormat="true" ht="12.75" hidden="false" customHeight="false" outlineLevel="0" collapsed="false">
      <c r="C318" s="159"/>
      <c r="D318" s="159"/>
      <c r="E318" s="159"/>
    </row>
    <row r="319" s="20" customFormat="true" ht="12.75" hidden="false" customHeight="false" outlineLevel="0" collapsed="false">
      <c r="C319" s="159"/>
      <c r="D319" s="159"/>
      <c r="E319" s="159"/>
    </row>
    <row r="320" s="20" customFormat="true" ht="12.75" hidden="false" customHeight="false" outlineLevel="0" collapsed="false">
      <c r="C320" s="159"/>
      <c r="D320" s="159"/>
      <c r="E320" s="159"/>
    </row>
    <row r="321" s="20" customFormat="true" ht="12.75" hidden="false" customHeight="false" outlineLevel="0" collapsed="false">
      <c r="C321" s="159"/>
      <c r="D321" s="159"/>
      <c r="E321" s="159"/>
    </row>
    <row r="322" s="20" customFormat="true" ht="12.75" hidden="false" customHeight="false" outlineLevel="0" collapsed="false">
      <c r="C322" s="159"/>
      <c r="D322" s="159"/>
      <c r="E322" s="159"/>
    </row>
    <row r="323" s="20" customFormat="true" ht="12.75" hidden="false" customHeight="false" outlineLevel="0" collapsed="false">
      <c r="C323" s="159"/>
      <c r="D323" s="159"/>
      <c r="E323" s="159"/>
    </row>
    <row r="324" s="20" customFormat="true" ht="12.75" hidden="false" customHeight="false" outlineLevel="0" collapsed="false">
      <c r="C324" s="159"/>
      <c r="D324" s="159"/>
      <c r="E324" s="159"/>
    </row>
    <row r="325" s="20" customFormat="true" ht="12.75" hidden="false" customHeight="false" outlineLevel="0" collapsed="false">
      <c r="C325" s="159"/>
      <c r="D325" s="159"/>
      <c r="E325" s="159"/>
    </row>
    <row r="326" s="20" customFormat="true" ht="12.75" hidden="false" customHeight="false" outlineLevel="0" collapsed="false">
      <c r="C326" s="159"/>
      <c r="D326" s="159"/>
      <c r="E326" s="159"/>
    </row>
    <row r="327" s="20" customFormat="true" ht="12.75" hidden="false" customHeight="false" outlineLevel="0" collapsed="false">
      <c r="C327" s="159"/>
      <c r="D327" s="159"/>
      <c r="E327" s="159"/>
    </row>
    <row r="328" s="20" customFormat="true" ht="12.75" hidden="false" customHeight="false" outlineLevel="0" collapsed="false">
      <c r="C328" s="159"/>
      <c r="D328" s="159"/>
      <c r="E328" s="159"/>
    </row>
    <row r="329" s="20" customFormat="true" ht="12.75" hidden="false" customHeight="false" outlineLevel="0" collapsed="false">
      <c r="C329" s="159"/>
      <c r="D329" s="159"/>
      <c r="E329" s="159"/>
    </row>
    <row r="330" s="20" customFormat="true" ht="12.75" hidden="false" customHeight="false" outlineLevel="0" collapsed="false">
      <c r="C330" s="159"/>
      <c r="D330" s="159"/>
      <c r="E330" s="159"/>
    </row>
    <row r="331" s="20" customFormat="true" ht="12.75" hidden="false" customHeight="false" outlineLevel="0" collapsed="false">
      <c r="C331" s="159"/>
      <c r="D331" s="159"/>
      <c r="E331" s="159"/>
    </row>
    <row r="332" s="20" customFormat="true" ht="12.75" hidden="false" customHeight="false" outlineLevel="0" collapsed="false">
      <c r="C332" s="159"/>
      <c r="D332" s="159"/>
      <c r="E332" s="159"/>
    </row>
    <row r="333" s="20" customFormat="true" ht="12.75" hidden="false" customHeight="false" outlineLevel="0" collapsed="false">
      <c r="C333" s="159"/>
      <c r="D333" s="159"/>
      <c r="E333" s="159"/>
    </row>
    <row r="334" s="20" customFormat="true" ht="12.75" hidden="false" customHeight="false" outlineLevel="0" collapsed="false">
      <c r="C334" s="159"/>
      <c r="D334" s="159"/>
      <c r="E334" s="159"/>
    </row>
    <row r="335" s="20" customFormat="true" ht="12.75" hidden="false" customHeight="false" outlineLevel="0" collapsed="false">
      <c r="C335" s="159"/>
      <c r="D335" s="159"/>
      <c r="E335" s="159"/>
    </row>
    <row r="336" s="20" customFormat="true" ht="12.75" hidden="false" customHeight="false" outlineLevel="0" collapsed="false">
      <c r="C336" s="159"/>
      <c r="D336" s="159"/>
      <c r="E336" s="159"/>
    </row>
    <row r="337" s="20" customFormat="true" ht="12.75" hidden="false" customHeight="false" outlineLevel="0" collapsed="false">
      <c r="C337" s="159"/>
      <c r="D337" s="159"/>
      <c r="E337" s="159"/>
    </row>
    <row r="338" s="20" customFormat="true" ht="12.75" hidden="false" customHeight="false" outlineLevel="0" collapsed="false">
      <c r="C338" s="159"/>
      <c r="D338" s="159"/>
      <c r="E338" s="159"/>
    </row>
    <row r="339" s="20" customFormat="true" ht="12.75" hidden="false" customHeight="false" outlineLevel="0" collapsed="false">
      <c r="C339" s="159"/>
      <c r="D339" s="159"/>
      <c r="E339" s="159"/>
    </row>
    <row r="340" s="20" customFormat="true" ht="12.75" hidden="false" customHeight="false" outlineLevel="0" collapsed="false">
      <c r="C340" s="159"/>
      <c r="D340" s="159"/>
      <c r="E340" s="159"/>
    </row>
    <row r="341" s="20" customFormat="true" ht="12.75" hidden="false" customHeight="false" outlineLevel="0" collapsed="false">
      <c r="C341" s="159"/>
      <c r="D341" s="159"/>
      <c r="E341" s="159"/>
    </row>
    <row r="342" s="20" customFormat="true" ht="12.75" hidden="false" customHeight="false" outlineLevel="0" collapsed="false">
      <c r="C342" s="159"/>
      <c r="D342" s="159"/>
      <c r="E342" s="159"/>
    </row>
    <row r="343" s="20" customFormat="true" ht="12.75" hidden="false" customHeight="false" outlineLevel="0" collapsed="false">
      <c r="C343" s="159"/>
      <c r="D343" s="159"/>
      <c r="E343" s="159"/>
    </row>
    <row r="344" s="20" customFormat="true" ht="12.75" hidden="false" customHeight="false" outlineLevel="0" collapsed="false">
      <c r="C344" s="159"/>
      <c r="D344" s="159"/>
      <c r="E344" s="159"/>
    </row>
    <row r="345" s="20" customFormat="true" ht="12.75" hidden="false" customHeight="false" outlineLevel="0" collapsed="false">
      <c r="C345" s="159"/>
      <c r="D345" s="159"/>
      <c r="E345" s="159"/>
    </row>
    <row r="346" s="20" customFormat="true" ht="12.75" hidden="false" customHeight="false" outlineLevel="0" collapsed="false">
      <c r="C346" s="159"/>
      <c r="D346" s="159"/>
      <c r="E346" s="159"/>
    </row>
    <row r="347" s="20" customFormat="true" ht="12.75" hidden="false" customHeight="false" outlineLevel="0" collapsed="false">
      <c r="C347" s="159"/>
      <c r="D347" s="159"/>
      <c r="E347" s="159"/>
    </row>
    <row r="348" s="20" customFormat="true" ht="12.75" hidden="false" customHeight="false" outlineLevel="0" collapsed="false">
      <c r="C348" s="159"/>
      <c r="D348" s="159"/>
      <c r="E348" s="159"/>
    </row>
    <row r="349" s="20" customFormat="true" ht="12.75" hidden="false" customHeight="false" outlineLevel="0" collapsed="false">
      <c r="C349" s="159"/>
      <c r="D349" s="159"/>
      <c r="E349" s="159"/>
    </row>
    <row r="350" s="20" customFormat="true" ht="12.75" hidden="false" customHeight="false" outlineLevel="0" collapsed="false">
      <c r="C350" s="159"/>
      <c r="D350" s="159"/>
      <c r="E350" s="159"/>
    </row>
    <row r="351" s="20" customFormat="true" ht="12.75" hidden="false" customHeight="false" outlineLevel="0" collapsed="false">
      <c r="C351" s="159"/>
      <c r="D351" s="159"/>
      <c r="E351" s="159"/>
    </row>
    <row r="352" s="20" customFormat="true" ht="12.75" hidden="false" customHeight="false" outlineLevel="0" collapsed="false">
      <c r="C352" s="159"/>
      <c r="D352" s="159"/>
      <c r="E352" s="159"/>
    </row>
    <row r="353" s="20" customFormat="true" ht="12.75" hidden="false" customHeight="false" outlineLevel="0" collapsed="false">
      <c r="C353" s="159"/>
      <c r="D353" s="159"/>
      <c r="E353" s="159"/>
    </row>
    <row r="354" s="20" customFormat="true" ht="12.75" hidden="false" customHeight="false" outlineLevel="0" collapsed="false">
      <c r="C354" s="159"/>
      <c r="D354" s="159"/>
      <c r="E354" s="159"/>
    </row>
    <row r="355" s="20" customFormat="true" ht="12.75" hidden="false" customHeight="false" outlineLevel="0" collapsed="false">
      <c r="C355" s="159"/>
      <c r="D355" s="159"/>
      <c r="E355" s="159"/>
    </row>
    <row r="356" s="20" customFormat="true" ht="12.75" hidden="false" customHeight="false" outlineLevel="0" collapsed="false">
      <c r="C356" s="159"/>
      <c r="D356" s="159"/>
      <c r="E356" s="159"/>
    </row>
    <row r="357" s="20" customFormat="true" ht="12.75" hidden="false" customHeight="false" outlineLevel="0" collapsed="false">
      <c r="C357" s="159"/>
      <c r="D357" s="159"/>
      <c r="E357" s="159"/>
    </row>
    <row r="358" s="20" customFormat="true" ht="12.75" hidden="false" customHeight="false" outlineLevel="0" collapsed="false">
      <c r="C358" s="159"/>
      <c r="D358" s="159"/>
      <c r="E358" s="159"/>
    </row>
    <row r="359" s="20" customFormat="true" ht="12.75" hidden="false" customHeight="false" outlineLevel="0" collapsed="false">
      <c r="C359" s="159"/>
      <c r="D359" s="159"/>
      <c r="E359" s="159"/>
    </row>
    <row r="360" s="20" customFormat="true" ht="12.75" hidden="false" customHeight="false" outlineLevel="0" collapsed="false">
      <c r="C360" s="159"/>
      <c r="D360" s="159"/>
      <c r="E360" s="159"/>
    </row>
    <row r="361" s="20" customFormat="true" ht="12.75" hidden="false" customHeight="false" outlineLevel="0" collapsed="false">
      <c r="C361" s="159"/>
      <c r="D361" s="159"/>
      <c r="E361" s="159"/>
    </row>
    <row r="362" s="20" customFormat="true" ht="12.75" hidden="false" customHeight="false" outlineLevel="0" collapsed="false">
      <c r="C362" s="159"/>
      <c r="D362" s="159"/>
      <c r="E362" s="159"/>
    </row>
    <row r="363" s="20" customFormat="true" ht="12.75" hidden="false" customHeight="false" outlineLevel="0" collapsed="false">
      <c r="C363" s="159"/>
      <c r="D363" s="159"/>
      <c r="E363" s="159"/>
    </row>
    <row r="364" s="20" customFormat="true" ht="12.75" hidden="false" customHeight="false" outlineLevel="0" collapsed="false">
      <c r="C364" s="159"/>
      <c r="D364" s="159"/>
      <c r="E364" s="159"/>
    </row>
    <row r="365" s="20" customFormat="true" ht="12.75" hidden="false" customHeight="false" outlineLevel="0" collapsed="false">
      <c r="C365" s="159"/>
      <c r="D365" s="159"/>
      <c r="E365" s="159"/>
    </row>
    <row r="366" s="20" customFormat="true" ht="12.75" hidden="false" customHeight="false" outlineLevel="0" collapsed="false">
      <c r="C366" s="159"/>
      <c r="D366" s="159"/>
      <c r="E366" s="159"/>
    </row>
    <row r="367" s="20" customFormat="true" ht="12.75" hidden="false" customHeight="false" outlineLevel="0" collapsed="false">
      <c r="C367" s="159"/>
      <c r="D367" s="159"/>
      <c r="E367" s="159"/>
    </row>
    <row r="368" s="20" customFormat="true" ht="12.75" hidden="false" customHeight="false" outlineLevel="0" collapsed="false">
      <c r="C368" s="159"/>
      <c r="D368" s="159"/>
      <c r="E368" s="159"/>
    </row>
    <row r="369" s="20" customFormat="true" ht="12.75" hidden="false" customHeight="false" outlineLevel="0" collapsed="false">
      <c r="C369" s="159"/>
      <c r="D369" s="159"/>
      <c r="E369" s="159"/>
    </row>
    <row r="370" s="20" customFormat="true" ht="12.75" hidden="false" customHeight="false" outlineLevel="0" collapsed="false">
      <c r="C370" s="159"/>
      <c r="D370" s="159"/>
      <c r="E370" s="159"/>
    </row>
    <row r="371" s="20" customFormat="true" ht="12.75" hidden="false" customHeight="false" outlineLevel="0" collapsed="false">
      <c r="C371" s="159"/>
      <c r="D371" s="159"/>
      <c r="E371" s="159"/>
    </row>
    <row r="372" s="20" customFormat="true" ht="12.75" hidden="false" customHeight="false" outlineLevel="0" collapsed="false">
      <c r="C372" s="159"/>
      <c r="D372" s="159"/>
      <c r="E372" s="159"/>
    </row>
    <row r="373" s="20" customFormat="true" ht="12.75" hidden="false" customHeight="false" outlineLevel="0" collapsed="false">
      <c r="C373" s="159"/>
      <c r="D373" s="159"/>
      <c r="E373" s="159"/>
    </row>
    <row r="374" s="20" customFormat="true" ht="12.75" hidden="false" customHeight="false" outlineLevel="0" collapsed="false">
      <c r="C374" s="159"/>
      <c r="D374" s="159"/>
      <c r="E374" s="159"/>
    </row>
    <row r="375" s="20" customFormat="true" ht="12.75" hidden="false" customHeight="false" outlineLevel="0" collapsed="false">
      <c r="C375" s="159"/>
      <c r="D375" s="159"/>
      <c r="E375" s="159"/>
    </row>
    <row r="376" s="20" customFormat="true" ht="12.75" hidden="false" customHeight="false" outlineLevel="0" collapsed="false">
      <c r="C376" s="159"/>
      <c r="D376" s="159"/>
      <c r="E376" s="159"/>
    </row>
    <row r="377" s="20" customFormat="true" ht="12.75" hidden="false" customHeight="false" outlineLevel="0" collapsed="false">
      <c r="C377" s="159"/>
      <c r="D377" s="159"/>
      <c r="E377" s="159"/>
    </row>
    <row r="378" s="20" customFormat="true" ht="12.75" hidden="false" customHeight="false" outlineLevel="0" collapsed="false">
      <c r="C378" s="159"/>
      <c r="D378" s="159"/>
      <c r="E378" s="159"/>
    </row>
    <row r="379" s="20" customFormat="true" ht="12.75" hidden="false" customHeight="false" outlineLevel="0" collapsed="false">
      <c r="C379" s="159"/>
      <c r="D379" s="159"/>
      <c r="E379" s="159"/>
    </row>
    <row r="380" s="20" customFormat="true" ht="12.75" hidden="false" customHeight="false" outlineLevel="0" collapsed="false">
      <c r="C380" s="159"/>
      <c r="D380" s="159"/>
      <c r="E380" s="159"/>
    </row>
    <row r="381" s="20" customFormat="true" ht="12.75" hidden="false" customHeight="false" outlineLevel="0" collapsed="false">
      <c r="C381" s="159"/>
      <c r="D381" s="159"/>
      <c r="E381" s="159"/>
    </row>
    <row r="382" s="20" customFormat="true" ht="12.75" hidden="false" customHeight="false" outlineLevel="0" collapsed="false">
      <c r="C382" s="159"/>
      <c r="D382" s="159"/>
      <c r="E382" s="159"/>
    </row>
    <row r="383" s="20" customFormat="true" ht="12.75" hidden="false" customHeight="false" outlineLevel="0" collapsed="false">
      <c r="C383" s="159"/>
      <c r="D383" s="159"/>
      <c r="E383" s="159"/>
    </row>
    <row r="384" s="20" customFormat="true" ht="12.75" hidden="false" customHeight="false" outlineLevel="0" collapsed="false">
      <c r="C384" s="159"/>
      <c r="D384" s="159"/>
      <c r="E384" s="159"/>
    </row>
    <row r="385" s="20" customFormat="true" ht="12.75" hidden="false" customHeight="false" outlineLevel="0" collapsed="false">
      <c r="C385" s="159"/>
      <c r="D385" s="159"/>
      <c r="E385" s="159"/>
    </row>
    <row r="386" s="20" customFormat="true" ht="12.75" hidden="false" customHeight="false" outlineLevel="0" collapsed="false">
      <c r="C386" s="159"/>
      <c r="D386" s="159"/>
      <c r="E386" s="159"/>
    </row>
    <row r="387" s="20" customFormat="true" ht="12.75" hidden="false" customHeight="false" outlineLevel="0" collapsed="false">
      <c r="C387" s="159"/>
      <c r="D387" s="159"/>
      <c r="E387" s="159"/>
    </row>
    <row r="388" s="20" customFormat="true" ht="12.75" hidden="false" customHeight="false" outlineLevel="0" collapsed="false">
      <c r="C388" s="159"/>
      <c r="D388" s="159"/>
      <c r="E388" s="159"/>
    </row>
    <row r="389" s="20" customFormat="true" ht="12.75" hidden="false" customHeight="false" outlineLevel="0" collapsed="false">
      <c r="C389" s="159"/>
      <c r="D389" s="159"/>
      <c r="E389" s="159"/>
    </row>
    <row r="390" s="20" customFormat="true" ht="12.75" hidden="false" customHeight="false" outlineLevel="0" collapsed="false">
      <c r="C390" s="159"/>
      <c r="D390" s="159"/>
      <c r="E390" s="159"/>
    </row>
    <row r="391" s="20" customFormat="true" ht="12.75" hidden="false" customHeight="false" outlineLevel="0" collapsed="false">
      <c r="C391" s="159"/>
      <c r="D391" s="159"/>
      <c r="E391" s="159"/>
    </row>
    <row r="392" s="20" customFormat="true" ht="12.75" hidden="false" customHeight="false" outlineLevel="0" collapsed="false">
      <c r="C392" s="159"/>
      <c r="D392" s="159"/>
      <c r="E392" s="159"/>
    </row>
    <row r="393" s="20" customFormat="true" ht="12.75" hidden="false" customHeight="false" outlineLevel="0" collapsed="false">
      <c r="C393" s="159"/>
      <c r="D393" s="159"/>
      <c r="E393" s="159"/>
    </row>
    <row r="394" s="20" customFormat="true" ht="12.75" hidden="false" customHeight="false" outlineLevel="0" collapsed="false">
      <c r="C394" s="159"/>
      <c r="D394" s="159"/>
      <c r="E394" s="159"/>
    </row>
    <row r="395" s="20" customFormat="true" ht="12.75" hidden="false" customHeight="false" outlineLevel="0" collapsed="false">
      <c r="C395" s="159"/>
      <c r="D395" s="159"/>
      <c r="E395" s="159"/>
    </row>
    <row r="396" s="20" customFormat="true" ht="12.75" hidden="false" customHeight="false" outlineLevel="0" collapsed="false">
      <c r="C396" s="159"/>
      <c r="D396" s="159"/>
      <c r="E396" s="159"/>
    </row>
    <row r="397" s="20" customFormat="true" ht="12.75" hidden="false" customHeight="false" outlineLevel="0" collapsed="false">
      <c r="C397" s="159"/>
      <c r="D397" s="159"/>
      <c r="E397" s="159"/>
    </row>
    <row r="398" s="20" customFormat="true" ht="12.75" hidden="false" customHeight="false" outlineLevel="0" collapsed="false">
      <c r="C398" s="159"/>
      <c r="D398" s="159"/>
      <c r="E398" s="159"/>
    </row>
    <row r="399" s="20" customFormat="true" ht="12.75" hidden="false" customHeight="false" outlineLevel="0" collapsed="false">
      <c r="C399" s="159"/>
      <c r="D399" s="159"/>
      <c r="E399" s="159"/>
    </row>
    <row r="400" s="20" customFormat="true" ht="12.75" hidden="false" customHeight="false" outlineLevel="0" collapsed="false">
      <c r="C400" s="159"/>
      <c r="D400" s="159"/>
      <c r="E400" s="159"/>
    </row>
    <row r="401" s="20" customFormat="true" ht="12.75" hidden="false" customHeight="false" outlineLevel="0" collapsed="false">
      <c r="C401" s="159"/>
      <c r="D401" s="159"/>
      <c r="E401" s="159"/>
    </row>
    <row r="402" s="20" customFormat="true" ht="12.75" hidden="false" customHeight="false" outlineLevel="0" collapsed="false">
      <c r="C402" s="159"/>
      <c r="D402" s="159"/>
      <c r="E402" s="159"/>
    </row>
    <row r="403" s="20" customFormat="true" ht="12.75" hidden="false" customHeight="false" outlineLevel="0" collapsed="false">
      <c r="C403" s="159"/>
      <c r="D403" s="159"/>
      <c r="E403" s="159"/>
    </row>
    <row r="404" s="20" customFormat="true" ht="12.75" hidden="false" customHeight="false" outlineLevel="0" collapsed="false">
      <c r="C404" s="159"/>
      <c r="D404" s="159"/>
      <c r="E404" s="159"/>
    </row>
    <row r="405" s="20" customFormat="true" ht="12.75" hidden="false" customHeight="false" outlineLevel="0" collapsed="false">
      <c r="C405" s="159"/>
      <c r="D405" s="159"/>
      <c r="E405" s="159"/>
    </row>
    <row r="406" s="20" customFormat="true" ht="12.75" hidden="false" customHeight="false" outlineLevel="0" collapsed="false">
      <c r="C406" s="159"/>
      <c r="D406" s="159"/>
      <c r="E406" s="159"/>
    </row>
    <row r="407" s="20" customFormat="true" ht="12.75" hidden="false" customHeight="false" outlineLevel="0" collapsed="false">
      <c r="C407" s="159"/>
      <c r="D407" s="159"/>
      <c r="E407" s="159"/>
    </row>
    <row r="408" s="20" customFormat="true" ht="12.75" hidden="false" customHeight="false" outlineLevel="0" collapsed="false">
      <c r="C408" s="159"/>
      <c r="D408" s="159"/>
      <c r="E408" s="159"/>
    </row>
    <row r="409" s="20" customFormat="true" ht="12.75" hidden="false" customHeight="false" outlineLevel="0" collapsed="false">
      <c r="C409" s="159"/>
      <c r="D409" s="159"/>
      <c r="E409" s="159"/>
    </row>
    <row r="410" s="20" customFormat="true" ht="12.75" hidden="false" customHeight="false" outlineLevel="0" collapsed="false">
      <c r="C410" s="159"/>
      <c r="D410" s="159"/>
      <c r="E410" s="159"/>
    </row>
    <row r="411" s="20" customFormat="true" ht="12.75" hidden="false" customHeight="false" outlineLevel="0" collapsed="false">
      <c r="C411" s="159"/>
      <c r="D411" s="159"/>
      <c r="E411" s="159"/>
    </row>
    <row r="412" s="20" customFormat="true" ht="12.75" hidden="false" customHeight="false" outlineLevel="0" collapsed="false">
      <c r="C412" s="159"/>
      <c r="D412" s="159"/>
      <c r="E412" s="159"/>
    </row>
    <row r="413" s="20" customFormat="true" ht="12.75" hidden="false" customHeight="false" outlineLevel="0" collapsed="false">
      <c r="C413" s="159"/>
      <c r="D413" s="159"/>
      <c r="E413" s="159"/>
    </row>
    <row r="414" s="20" customFormat="true" ht="12.75" hidden="false" customHeight="false" outlineLevel="0" collapsed="false">
      <c r="C414" s="159"/>
      <c r="D414" s="159"/>
      <c r="E414" s="159"/>
    </row>
    <row r="415" s="20" customFormat="true" ht="12.75" hidden="false" customHeight="false" outlineLevel="0" collapsed="false">
      <c r="C415" s="159"/>
      <c r="D415" s="159"/>
      <c r="E415" s="159"/>
    </row>
    <row r="416" s="20" customFormat="true" ht="12.75" hidden="false" customHeight="false" outlineLevel="0" collapsed="false">
      <c r="C416" s="159"/>
      <c r="D416" s="159"/>
      <c r="E416" s="159"/>
    </row>
    <row r="417" s="20" customFormat="true" ht="12.75" hidden="false" customHeight="false" outlineLevel="0" collapsed="false">
      <c r="C417" s="159"/>
      <c r="D417" s="159"/>
      <c r="E417" s="159"/>
    </row>
    <row r="418" s="20" customFormat="true" ht="12.75" hidden="false" customHeight="false" outlineLevel="0" collapsed="false">
      <c r="C418" s="159"/>
      <c r="D418" s="159"/>
      <c r="E418" s="159"/>
    </row>
    <row r="419" s="20" customFormat="true" ht="12.75" hidden="false" customHeight="false" outlineLevel="0" collapsed="false">
      <c r="C419" s="159"/>
      <c r="D419" s="159"/>
      <c r="E419" s="159"/>
    </row>
    <row r="420" s="20" customFormat="true" ht="12.75" hidden="false" customHeight="false" outlineLevel="0" collapsed="false">
      <c r="C420" s="159"/>
      <c r="D420" s="159"/>
      <c r="E420" s="159"/>
    </row>
    <row r="421" s="20" customFormat="true" ht="12.75" hidden="false" customHeight="false" outlineLevel="0" collapsed="false">
      <c r="C421" s="159"/>
      <c r="D421" s="159"/>
      <c r="E421" s="159"/>
    </row>
    <row r="422" s="20" customFormat="true" ht="12.75" hidden="false" customHeight="false" outlineLevel="0" collapsed="false">
      <c r="C422" s="159"/>
      <c r="D422" s="159"/>
      <c r="E422" s="159"/>
    </row>
    <row r="423" s="20" customFormat="true" ht="12.75" hidden="false" customHeight="false" outlineLevel="0" collapsed="false">
      <c r="C423" s="159"/>
      <c r="D423" s="159"/>
      <c r="E423" s="159"/>
    </row>
    <row r="424" s="20" customFormat="true" ht="12.75" hidden="false" customHeight="false" outlineLevel="0" collapsed="false">
      <c r="C424" s="159"/>
      <c r="D424" s="159"/>
      <c r="E424" s="159"/>
    </row>
    <row r="425" s="20" customFormat="true" ht="12.75" hidden="false" customHeight="false" outlineLevel="0" collapsed="false">
      <c r="C425" s="159"/>
      <c r="D425" s="159"/>
      <c r="E425" s="159"/>
    </row>
    <row r="426" s="20" customFormat="true" ht="12.75" hidden="false" customHeight="false" outlineLevel="0" collapsed="false">
      <c r="C426" s="159"/>
      <c r="D426" s="159"/>
      <c r="E426" s="159"/>
    </row>
    <row r="427" s="20" customFormat="true" ht="12.75" hidden="false" customHeight="false" outlineLevel="0" collapsed="false">
      <c r="C427" s="159"/>
      <c r="D427" s="159"/>
      <c r="E427" s="159"/>
    </row>
    <row r="428" s="20" customFormat="true" ht="12.75" hidden="false" customHeight="false" outlineLevel="0" collapsed="false">
      <c r="C428" s="159"/>
      <c r="D428" s="159"/>
      <c r="E428" s="159"/>
    </row>
    <row r="429" s="20" customFormat="true" ht="12.75" hidden="false" customHeight="false" outlineLevel="0" collapsed="false">
      <c r="C429" s="159"/>
      <c r="D429" s="159"/>
      <c r="E429" s="159"/>
    </row>
    <row r="430" s="20" customFormat="true" ht="12.75" hidden="false" customHeight="false" outlineLevel="0" collapsed="false">
      <c r="C430" s="159"/>
      <c r="D430" s="159"/>
      <c r="E430" s="159"/>
    </row>
    <row r="431" s="20" customFormat="true" ht="12.75" hidden="false" customHeight="false" outlineLevel="0" collapsed="false">
      <c r="C431" s="159"/>
      <c r="D431" s="159"/>
      <c r="E431" s="159"/>
    </row>
    <row r="432" s="20" customFormat="true" ht="12.75" hidden="false" customHeight="false" outlineLevel="0" collapsed="false">
      <c r="C432" s="159"/>
      <c r="D432" s="159"/>
      <c r="E432" s="159"/>
    </row>
    <row r="433" s="20" customFormat="true" ht="12.75" hidden="false" customHeight="false" outlineLevel="0" collapsed="false">
      <c r="C433" s="159"/>
      <c r="D433" s="159"/>
      <c r="E433" s="159"/>
    </row>
    <row r="434" s="20" customFormat="true" ht="12.75" hidden="false" customHeight="false" outlineLevel="0" collapsed="false">
      <c r="C434" s="159"/>
      <c r="D434" s="159"/>
      <c r="E434" s="159"/>
    </row>
    <row r="435" s="20" customFormat="true" ht="12.75" hidden="false" customHeight="false" outlineLevel="0" collapsed="false">
      <c r="C435" s="159"/>
      <c r="D435" s="159"/>
      <c r="E435" s="159"/>
    </row>
    <row r="436" s="20" customFormat="true" ht="12.75" hidden="false" customHeight="false" outlineLevel="0" collapsed="false">
      <c r="C436" s="159"/>
      <c r="D436" s="159"/>
      <c r="E436" s="159"/>
    </row>
    <row r="437" s="20" customFormat="true" ht="12.75" hidden="false" customHeight="false" outlineLevel="0" collapsed="false">
      <c r="C437" s="159"/>
      <c r="D437" s="159"/>
      <c r="E437" s="159"/>
    </row>
    <row r="438" s="20" customFormat="true" ht="12.75" hidden="false" customHeight="false" outlineLevel="0" collapsed="false">
      <c r="C438" s="159"/>
      <c r="D438" s="159"/>
      <c r="E438" s="159"/>
    </row>
    <row r="439" s="20" customFormat="true" ht="12.75" hidden="false" customHeight="false" outlineLevel="0" collapsed="false">
      <c r="C439" s="159"/>
      <c r="D439" s="159"/>
      <c r="E439" s="159"/>
    </row>
    <row r="440" s="20" customFormat="true" ht="12.75" hidden="false" customHeight="false" outlineLevel="0" collapsed="false">
      <c r="C440" s="159"/>
      <c r="D440" s="159"/>
      <c r="E440" s="159"/>
    </row>
    <row r="441" s="20" customFormat="true" ht="12.75" hidden="false" customHeight="false" outlineLevel="0" collapsed="false">
      <c r="C441" s="159"/>
      <c r="D441" s="159"/>
      <c r="E441" s="159"/>
    </row>
    <row r="442" s="20" customFormat="true" ht="12.75" hidden="false" customHeight="false" outlineLevel="0" collapsed="false">
      <c r="C442" s="159"/>
      <c r="D442" s="159"/>
      <c r="E442" s="159"/>
    </row>
    <row r="443" s="20" customFormat="true" ht="12.75" hidden="false" customHeight="false" outlineLevel="0" collapsed="false">
      <c r="C443" s="159"/>
      <c r="D443" s="159"/>
      <c r="E443" s="159"/>
    </row>
    <row r="444" s="20" customFormat="true" ht="12.75" hidden="false" customHeight="false" outlineLevel="0" collapsed="false">
      <c r="C444" s="159"/>
      <c r="D444" s="159"/>
      <c r="E444" s="159"/>
    </row>
    <row r="445" s="20" customFormat="true" ht="12.75" hidden="false" customHeight="false" outlineLevel="0" collapsed="false">
      <c r="C445" s="159"/>
      <c r="D445" s="159"/>
      <c r="E445" s="159"/>
    </row>
    <row r="446" s="20" customFormat="true" ht="12.75" hidden="false" customHeight="false" outlineLevel="0" collapsed="false">
      <c r="C446" s="159"/>
      <c r="D446" s="159"/>
      <c r="E446" s="159"/>
    </row>
    <row r="447" s="20" customFormat="true" ht="12.75" hidden="false" customHeight="false" outlineLevel="0" collapsed="false">
      <c r="C447" s="159"/>
      <c r="D447" s="159"/>
      <c r="E447" s="159"/>
    </row>
    <row r="448" s="20" customFormat="true" ht="12.75" hidden="false" customHeight="false" outlineLevel="0" collapsed="false">
      <c r="C448" s="159"/>
      <c r="D448" s="159"/>
      <c r="E448" s="159"/>
    </row>
    <row r="449" s="20" customFormat="true" ht="12.75" hidden="false" customHeight="false" outlineLevel="0" collapsed="false">
      <c r="C449" s="159"/>
      <c r="D449" s="159"/>
      <c r="E449" s="159"/>
    </row>
    <row r="450" s="20" customFormat="true" ht="12.75" hidden="false" customHeight="false" outlineLevel="0" collapsed="false">
      <c r="C450" s="159"/>
      <c r="D450" s="159"/>
      <c r="E450" s="159"/>
    </row>
    <row r="451" s="20" customFormat="true" ht="12.75" hidden="false" customHeight="false" outlineLevel="0" collapsed="false">
      <c r="C451" s="159"/>
      <c r="D451" s="159"/>
      <c r="E451" s="159"/>
    </row>
    <row r="452" s="20" customFormat="true" ht="12.75" hidden="false" customHeight="false" outlineLevel="0" collapsed="false">
      <c r="C452" s="159"/>
      <c r="D452" s="159"/>
      <c r="E452" s="159"/>
    </row>
    <row r="453" s="20" customFormat="true" ht="12.75" hidden="false" customHeight="false" outlineLevel="0" collapsed="false">
      <c r="C453" s="159"/>
      <c r="D453" s="159"/>
      <c r="E453" s="159"/>
    </row>
    <row r="454" s="20" customFormat="true" ht="12.75" hidden="false" customHeight="false" outlineLevel="0" collapsed="false">
      <c r="C454" s="159"/>
      <c r="D454" s="159"/>
      <c r="E454" s="159"/>
    </row>
    <row r="455" s="20" customFormat="true" ht="12.75" hidden="false" customHeight="false" outlineLevel="0" collapsed="false">
      <c r="C455" s="159"/>
      <c r="D455" s="159"/>
      <c r="E455" s="159"/>
    </row>
    <row r="456" s="20" customFormat="true" ht="12.75" hidden="false" customHeight="false" outlineLevel="0" collapsed="false">
      <c r="C456" s="159"/>
      <c r="D456" s="159"/>
      <c r="E456" s="159"/>
    </row>
    <row r="457" s="20" customFormat="true" ht="12.75" hidden="false" customHeight="false" outlineLevel="0" collapsed="false">
      <c r="C457" s="159"/>
      <c r="D457" s="159"/>
      <c r="E457" s="159"/>
    </row>
    <row r="458" s="20" customFormat="true" ht="12.75" hidden="false" customHeight="false" outlineLevel="0" collapsed="false">
      <c r="C458" s="159"/>
      <c r="D458" s="159"/>
      <c r="E458" s="159"/>
    </row>
    <row r="459" s="20" customFormat="true" ht="12.75" hidden="false" customHeight="false" outlineLevel="0" collapsed="false">
      <c r="C459" s="159"/>
      <c r="D459" s="159"/>
      <c r="E459" s="159"/>
    </row>
    <row r="460" s="20" customFormat="true" ht="12.75" hidden="false" customHeight="false" outlineLevel="0" collapsed="false">
      <c r="C460" s="159"/>
      <c r="D460" s="159"/>
      <c r="E460" s="159"/>
    </row>
    <row r="461" s="20" customFormat="true" ht="12.75" hidden="false" customHeight="false" outlineLevel="0" collapsed="false">
      <c r="C461" s="159"/>
      <c r="D461" s="159"/>
      <c r="E461" s="159"/>
    </row>
    <row r="462" s="20" customFormat="true" ht="12.75" hidden="false" customHeight="false" outlineLevel="0" collapsed="false">
      <c r="C462" s="159"/>
      <c r="D462" s="159"/>
      <c r="E462" s="159"/>
    </row>
    <row r="463" s="20" customFormat="true" ht="12.75" hidden="false" customHeight="false" outlineLevel="0" collapsed="false">
      <c r="C463" s="159"/>
      <c r="D463" s="159"/>
      <c r="E463" s="159"/>
    </row>
    <row r="464" s="20" customFormat="true" ht="12.75" hidden="false" customHeight="false" outlineLevel="0" collapsed="false">
      <c r="C464" s="159"/>
      <c r="D464" s="159"/>
      <c r="E464" s="159"/>
    </row>
    <row r="465" s="20" customFormat="true" ht="12.75" hidden="false" customHeight="false" outlineLevel="0" collapsed="false">
      <c r="C465" s="159"/>
      <c r="D465" s="159"/>
      <c r="E465" s="159"/>
    </row>
    <row r="466" s="20" customFormat="true" ht="12.75" hidden="false" customHeight="false" outlineLevel="0" collapsed="false">
      <c r="C466" s="159"/>
      <c r="D466" s="159"/>
      <c r="E466" s="159"/>
    </row>
    <row r="467" s="20" customFormat="true" ht="12.75" hidden="false" customHeight="false" outlineLevel="0" collapsed="false">
      <c r="C467" s="159"/>
      <c r="D467" s="159"/>
      <c r="E467" s="159"/>
    </row>
    <row r="468" s="20" customFormat="true" ht="12.75" hidden="false" customHeight="false" outlineLevel="0" collapsed="false">
      <c r="C468" s="159"/>
      <c r="D468" s="159"/>
      <c r="E468" s="159"/>
    </row>
    <row r="469" s="20" customFormat="true" ht="12.75" hidden="false" customHeight="false" outlineLevel="0" collapsed="false">
      <c r="C469" s="159"/>
      <c r="D469" s="159"/>
      <c r="E469" s="159"/>
    </row>
    <row r="470" s="20" customFormat="true" ht="12.75" hidden="false" customHeight="false" outlineLevel="0" collapsed="false">
      <c r="C470" s="159"/>
      <c r="D470" s="159"/>
      <c r="E470" s="159"/>
    </row>
    <row r="471" s="20" customFormat="true" ht="12.75" hidden="false" customHeight="false" outlineLevel="0" collapsed="false">
      <c r="C471" s="159"/>
      <c r="D471" s="159"/>
      <c r="E471" s="159"/>
    </row>
    <row r="472" s="20" customFormat="true" ht="12.75" hidden="false" customHeight="false" outlineLevel="0" collapsed="false">
      <c r="C472" s="159"/>
      <c r="D472" s="159"/>
      <c r="E472" s="159"/>
    </row>
    <row r="473" s="20" customFormat="true" ht="12.75" hidden="false" customHeight="false" outlineLevel="0" collapsed="false">
      <c r="C473" s="159"/>
      <c r="D473" s="159"/>
      <c r="E473" s="159"/>
    </row>
    <row r="474" s="20" customFormat="true" ht="12.75" hidden="false" customHeight="false" outlineLevel="0" collapsed="false">
      <c r="C474" s="159"/>
      <c r="D474" s="159"/>
      <c r="E474" s="159"/>
    </row>
    <row r="475" s="20" customFormat="true" ht="12.75" hidden="false" customHeight="false" outlineLevel="0" collapsed="false">
      <c r="C475" s="159"/>
      <c r="D475" s="159"/>
      <c r="E475" s="159"/>
    </row>
    <row r="476" s="20" customFormat="true" ht="12.75" hidden="false" customHeight="false" outlineLevel="0" collapsed="false">
      <c r="C476" s="159"/>
      <c r="D476" s="159"/>
      <c r="E476" s="159"/>
    </row>
    <row r="477" s="20" customFormat="true" ht="12.75" hidden="false" customHeight="false" outlineLevel="0" collapsed="false">
      <c r="C477" s="159"/>
      <c r="D477" s="159"/>
      <c r="E477" s="159"/>
    </row>
    <row r="478" s="20" customFormat="true" ht="12.75" hidden="false" customHeight="false" outlineLevel="0" collapsed="false">
      <c r="C478" s="159"/>
      <c r="D478" s="159"/>
      <c r="E478" s="159"/>
    </row>
    <row r="479" s="20" customFormat="true" ht="12.75" hidden="false" customHeight="false" outlineLevel="0" collapsed="false">
      <c r="C479" s="159"/>
      <c r="D479" s="159"/>
      <c r="E479" s="159"/>
    </row>
    <row r="480" s="20" customFormat="true" ht="12.75" hidden="false" customHeight="false" outlineLevel="0" collapsed="false">
      <c r="C480" s="159"/>
      <c r="D480" s="159"/>
      <c r="E480" s="159"/>
    </row>
    <row r="481" s="20" customFormat="true" ht="12.75" hidden="false" customHeight="false" outlineLevel="0" collapsed="false">
      <c r="C481" s="159"/>
      <c r="D481" s="159"/>
      <c r="E481" s="159"/>
    </row>
    <row r="482" s="20" customFormat="true" ht="12.75" hidden="false" customHeight="false" outlineLevel="0" collapsed="false">
      <c r="C482" s="159"/>
      <c r="D482" s="159"/>
      <c r="E482" s="159"/>
    </row>
    <row r="483" s="20" customFormat="true" ht="12.75" hidden="false" customHeight="false" outlineLevel="0" collapsed="false">
      <c r="C483" s="159"/>
      <c r="D483" s="159"/>
      <c r="E483" s="159"/>
    </row>
    <row r="484" s="20" customFormat="true" ht="12.75" hidden="false" customHeight="false" outlineLevel="0" collapsed="false">
      <c r="C484" s="159"/>
      <c r="D484" s="159"/>
      <c r="E484" s="159"/>
    </row>
    <row r="485" s="20" customFormat="true" ht="12.75" hidden="false" customHeight="false" outlineLevel="0" collapsed="false">
      <c r="C485" s="159"/>
      <c r="D485" s="159"/>
      <c r="E485" s="159"/>
    </row>
    <row r="486" s="20" customFormat="true" ht="12.75" hidden="false" customHeight="false" outlineLevel="0" collapsed="false">
      <c r="C486" s="159"/>
      <c r="D486" s="159"/>
      <c r="E486" s="159"/>
    </row>
    <row r="487" s="20" customFormat="true" ht="12.75" hidden="false" customHeight="false" outlineLevel="0" collapsed="false">
      <c r="C487" s="159"/>
      <c r="D487" s="159"/>
      <c r="E487" s="159"/>
    </row>
    <row r="488" s="20" customFormat="true" ht="12.75" hidden="false" customHeight="false" outlineLevel="0" collapsed="false">
      <c r="C488" s="159"/>
      <c r="D488" s="159"/>
      <c r="E488" s="159"/>
    </row>
    <row r="489" s="20" customFormat="true" ht="12.75" hidden="false" customHeight="false" outlineLevel="0" collapsed="false">
      <c r="C489" s="159"/>
      <c r="D489" s="159"/>
      <c r="E489" s="159"/>
    </row>
    <row r="490" s="20" customFormat="true" ht="12.75" hidden="false" customHeight="false" outlineLevel="0" collapsed="false">
      <c r="C490" s="159"/>
      <c r="D490" s="159"/>
      <c r="E490" s="159"/>
    </row>
    <row r="491" s="20" customFormat="true" ht="12.75" hidden="false" customHeight="false" outlineLevel="0" collapsed="false">
      <c r="C491" s="159"/>
      <c r="D491" s="159"/>
      <c r="E491" s="159"/>
    </row>
    <row r="492" s="20" customFormat="true" ht="12.75" hidden="false" customHeight="false" outlineLevel="0" collapsed="false">
      <c r="C492" s="159"/>
      <c r="D492" s="159"/>
      <c r="E492" s="159"/>
    </row>
    <row r="493" s="20" customFormat="true" ht="12.75" hidden="false" customHeight="false" outlineLevel="0" collapsed="false">
      <c r="C493" s="159"/>
      <c r="D493" s="159"/>
      <c r="E493" s="159"/>
    </row>
    <row r="494" s="20" customFormat="true" ht="12.75" hidden="false" customHeight="false" outlineLevel="0" collapsed="false">
      <c r="C494" s="159"/>
      <c r="D494" s="159"/>
      <c r="E494" s="159"/>
    </row>
    <row r="495" s="20" customFormat="true" ht="12.75" hidden="false" customHeight="false" outlineLevel="0" collapsed="false">
      <c r="C495" s="159"/>
      <c r="D495" s="159"/>
      <c r="E495" s="159"/>
    </row>
    <row r="496" s="20" customFormat="true" ht="12.75" hidden="false" customHeight="false" outlineLevel="0" collapsed="false">
      <c r="C496" s="159"/>
      <c r="D496" s="159"/>
      <c r="E496" s="159"/>
    </row>
    <row r="497" s="20" customFormat="true" ht="12.75" hidden="false" customHeight="false" outlineLevel="0" collapsed="false">
      <c r="C497" s="159"/>
      <c r="D497" s="159"/>
      <c r="E497" s="159"/>
    </row>
    <row r="498" s="20" customFormat="true" ht="12.75" hidden="false" customHeight="false" outlineLevel="0" collapsed="false">
      <c r="C498" s="159"/>
      <c r="D498" s="159"/>
      <c r="E498" s="159"/>
    </row>
    <row r="499" s="20" customFormat="true" ht="12.75" hidden="false" customHeight="false" outlineLevel="0" collapsed="false">
      <c r="C499" s="159"/>
      <c r="D499" s="159"/>
      <c r="E499" s="159"/>
    </row>
    <row r="500" s="20" customFormat="true" ht="12.75" hidden="false" customHeight="false" outlineLevel="0" collapsed="false">
      <c r="C500" s="159"/>
      <c r="D500" s="159"/>
      <c r="E500" s="159"/>
    </row>
    <row r="501" s="20" customFormat="true" ht="12.75" hidden="false" customHeight="false" outlineLevel="0" collapsed="false">
      <c r="C501" s="159"/>
      <c r="D501" s="159"/>
      <c r="E501" s="159"/>
    </row>
    <row r="502" s="20" customFormat="true" ht="12.75" hidden="false" customHeight="false" outlineLevel="0" collapsed="false">
      <c r="C502" s="159"/>
      <c r="D502" s="159"/>
      <c r="E502" s="159"/>
    </row>
    <row r="503" s="20" customFormat="true" ht="12.75" hidden="false" customHeight="false" outlineLevel="0" collapsed="false">
      <c r="C503" s="159"/>
      <c r="D503" s="159"/>
      <c r="E503" s="159"/>
    </row>
    <row r="504" s="20" customFormat="true" ht="12.75" hidden="false" customHeight="false" outlineLevel="0" collapsed="false">
      <c r="C504" s="159"/>
      <c r="D504" s="159"/>
      <c r="E504" s="159"/>
    </row>
    <row r="505" s="20" customFormat="true" ht="12.75" hidden="false" customHeight="false" outlineLevel="0" collapsed="false">
      <c r="C505" s="159"/>
      <c r="D505" s="159"/>
      <c r="E505" s="159"/>
    </row>
    <row r="506" s="20" customFormat="true" ht="12.75" hidden="false" customHeight="false" outlineLevel="0" collapsed="false">
      <c r="C506" s="159"/>
      <c r="D506" s="159"/>
      <c r="E506" s="159"/>
    </row>
    <row r="507" s="20" customFormat="true" ht="12.75" hidden="false" customHeight="false" outlineLevel="0" collapsed="false">
      <c r="C507" s="159"/>
      <c r="D507" s="159"/>
      <c r="E507" s="159"/>
    </row>
    <row r="508" s="20" customFormat="true" ht="12.75" hidden="false" customHeight="false" outlineLevel="0" collapsed="false">
      <c r="C508" s="159"/>
      <c r="D508" s="159"/>
      <c r="E508" s="159"/>
    </row>
    <row r="509" s="20" customFormat="true" ht="12.75" hidden="false" customHeight="false" outlineLevel="0" collapsed="false">
      <c r="C509" s="159"/>
      <c r="D509" s="159"/>
      <c r="E509" s="159"/>
    </row>
    <row r="510" s="20" customFormat="true" ht="12.75" hidden="false" customHeight="false" outlineLevel="0" collapsed="false">
      <c r="C510" s="159"/>
      <c r="D510" s="159"/>
      <c r="E510" s="159"/>
    </row>
    <row r="511" s="20" customFormat="true" ht="12.75" hidden="false" customHeight="false" outlineLevel="0" collapsed="false">
      <c r="C511" s="159"/>
      <c r="D511" s="159"/>
      <c r="E511" s="159"/>
    </row>
    <row r="512" s="20" customFormat="true" ht="12.75" hidden="false" customHeight="false" outlineLevel="0" collapsed="false">
      <c r="C512" s="159"/>
      <c r="D512" s="159"/>
      <c r="E512" s="159"/>
    </row>
    <row r="513" s="20" customFormat="true" ht="12.75" hidden="false" customHeight="false" outlineLevel="0" collapsed="false">
      <c r="C513" s="159"/>
      <c r="D513" s="159"/>
      <c r="E513" s="159"/>
    </row>
    <row r="514" s="20" customFormat="true" ht="12.75" hidden="false" customHeight="false" outlineLevel="0" collapsed="false">
      <c r="C514" s="159"/>
      <c r="D514" s="159"/>
      <c r="E514" s="159"/>
    </row>
    <row r="515" s="20" customFormat="true" ht="12.75" hidden="false" customHeight="false" outlineLevel="0" collapsed="false">
      <c r="C515" s="159"/>
      <c r="D515" s="159"/>
      <c r="E515" s="159"/>
    </row>
    <row r="516" s="20" customFormat="true" ht="12.75" hidden="false" customHeight="false" outlineLevel="0" collapsed="false">
      <c r="C516" s="159"/>
      <c r="D516" s="159"/>
      <c r="E516" s="159"/>
    </row>
    <row r="517" s="20" customFormat="true" ht="12.75" hidden="false" customHeight="false" outlineLevel="0" collapsed="false">
      <c r="C517" s="159"/>
      <c r="D517" s="159"/>
      <c r="E517" s="159"/>
    </row>
    <row r="518" s="20" customFormat="true" ht="12.75" hidden="false" customHeight="false" outlineLevel="0" collapsed="false">
      <c r="C518" s="159"/>
      <c r="D518" s="159"/>
      <c r="E518" s="159"/>
    </row>
    <row r="519" s="20" customFormat="true" ht="12.75" hidden="false" customHeight="false" outlineLevel="0" collapsed="false">
      <c r="C519" s="159"/>
      <c r="D519" s="159"/>
      <c r="E519" s="159"/>
    </row>
    <row r="520" s="20" customFormat="true" ht="12.75" hidden="false" customHeight="false" outlineLevel="0" collapsed="false">
      <c r="C520" s="159"/>
      <c r="D520" s="159"/>
      <c r="E520" s="159"/>
    </row>
    <row r="521" s="20" customFormat="true" ht="12.75" hidden="false" customHeight="false" outlineLevel="0" collapsed="false">
      <c r="C521" s="159"/>
      <c r="D521" s="159"/>
      <c r="E521" s="159"/>
    </row>
    <row r="522" s="20" customFormat="true" ht="12.75" hidden="false" customHeight="false" outlineLevel="0" collapsed="false">
      <c r="C522" s="159"/>
      <c r="D522" s="159"/>
      <c r="E522" s="159"/>
    </row>
    <row r="523" s="20" customFormat="true" ht="12.75" hidden="false" customHeight="false" outlineLevel="0" collapsed="false">
      <c r="C523" s="159"/>
      <c r="D523" s="159"/>
      <c r="E523" s="159"/>
    </row>
    <row r="524" s="20" customFormat="true" ht="12.75" hidden="false" customHeight="false" outlineLevel="0" collapsed="false">
      <c r="C524" s="159"/>
      <c r="D524" s="159"/>
      <c r="E524" s="159"/>
    </row>
    <row r="525" s="20" customFormat="true" ht="12.75" hidden="false" customHeight="false" outlineLevel="0" collapsed="false">
      <c r="C525" s="159"/>
      <c r="D525" s="159"/>
      <c r="E525" s="159"/>
    </row>
    <row r="526" s="20" customFormat="true" ht="12.75" hidden="false" customHeight="false" outlineLevel="0" collapsed="false">
      <c r="C526" s="159"/>
      <c r="D526" s="159"/>
      <c r="E526" s="159"/>
    </row>
    <row r="527" s="20" customFormat="true" ht="12.75" hidden="false" customHeight="false" outlineLevel="0" collapsed="false">
      <c r="C527" s="159"/>
      <c r="D527" s="159"/>
      <c r="E527" s="159"/>
    </row>
    <row r="528" s="20" customFormat="true" ht="12.75" hidden="false" customHeight="false" outlineLevel="0" collapsed="false">
      <c r="C528" s="159"/>
      <c r="D528" s="159"/>
      <c r="E528" s="159"/>
    </row>
    <row r="529" s="20" customFormat="true" ht="12.75" hidden="false" customHeight="false" outlineLevel="0" collapsed="false">
      <c r="C529" s="159"/>
      <c r="D529" s="159"/>
      <c r="E529" s="159"/>
    </row>
    <row r="530" s="20" customFormat="true" ht="12.75" hidden="false" customHeight="false" outlineLevel="0" collapsed="false">
      <c r="C530" s="159"/>
      <c r="D530" s="159"/>
      <c r="E530" s="159"/>
    </row>
    <row r="531" s="20" customFormat="true" ht="12.75" hidden="false" customHeight="false" outlineLevel="0" collapsed="false">
      <c r="C531" s="159"/>
      <c r="D531" s="159"/>
      <c r="E531" s="159"/>
    </row>
    <row r="532" s="20" customFormat="true" ht="12.75" hidden="false" customHeight="false" outlineLevel="0" collapsed="false">
      <c r="C532" s="159"/>
      <c r="D532" s="159"/>
      <c r="E532" s="159"/>
    </row>
    <row r="533" s="20" customFormat="true" ht="12.75" hidden="false" customHeight="false" outlineLevel="0" collapsed="false">
      <c r="C533" s="159"/>
      <c r="D533" s="159"/>
      <c r="E533" s="159"/>
    </row>
    <row r="534" s="20" customFormat="true" ht="12.75" hidden="false" customHeight="false" outlineLevel="0" collapsed="false">
      <c r="C534" s="159"/>
      <c r="D534" s="159"/>
      <c r="E534" s="159"/>
    </row>
    <row r="535" s="20" customFormat="true" ht="12.75" hidden="false" customHeight="false" outlineLevel="0" collapsed="false">
      <c r="C535" s="159"/>
      <c r="D535" s="159"/>
      <c r="E535" s="159"/>
    </row>
    <row r="536" s="20" customFormat="true" ht="12.75" hidden="false" customHeight="false" outlineLevel="0" collapsed="false">
      <c r="C536" s="159"/>
      <c r="D536" s="159"/>
      <c r="E536" s="159"/>
    </row>
    <row r="537" s="20" customFormat="true" ht="12.75" hidden="false" customHeight="false" outlineLevel="0" collapsed="false">
      <c r="C537" s="159"/>
      <c r="D537" s="159"/>
      <c r="E537" s="159"/>
    </row>
    <row r="538" s="20" customFormat="true" ht="12.75" hidden="false" customHeight="false" outlineLevel="0" collapsed="false">
      <c r="C538" s="159"/>
      <c r="D538" s="159"/>
      <c r="E538" s="159"/>
    </row>
    <row r="539" s="20" customFormat="true" ht="12.75" hidden="false" customHeight="false" outlineLevel="0" collapsed="false">
      <c r="C539" s="159"/>
      <c r="D539" s="159"/>
      <c r="E539" s="159"/>
    </row>
    <row r="540" s="20" customFormat="true" ht="12.75" hidden="false" customHeight="false" outlineLevel="0" collapsed="false">
      <c r="C540" s="159"/>
      <c r="D540" s="159"/>
      <c r="E540" s="159"/>
    </row>
    <row r="541" s="20" customFormat="true" ht="12.75" hidden="false" customHeight="false" outlineLevel="0" collapsed="false">
      <c r="C541" s="159"/>
      <c r="D541" s="159"/>
      <c r="E541" s="159"/>
    </row>
    <row r="542" s="20" customFormat="true" ht="12.75" hidden="false" customHeight="false" outlineLevel="0" collapsed="false">
      <c r="C542" s="159"/>
      <c r="D542" s="159"/>
      <c r="E542" s="159"/>
    </row>
    <row r="543" s="20" customFormat="true" ht="12.75" hidden="false" customHeight="false" outlineLevel="0" collapsed="false">
      <c r="C543" s="159"/>
      <c r="D543" s="159"/>
      <c r="E543" s="159"/>
    </row>
    <row r="544" s="20" customFormat="true" ht="12.75" hidden="false" customHeight="false" outlineLevel="0" collapsed="false">
      <c r="C544" s="159"/>
      <c r="D544" s="159"/>
      <c r="E544" s="159"/>
    </row>
    <row r="545" s="20" customFormat="true" ht="12.75" hidden="false" customHeight="false" outlineLevel="0" collapsed="false">
      <c r="C545" s="159"/>
      <c r="D545" s="159"/>
      <c r="E545" s="159"/>
    </row>
    <row r="546" s="20" customFormat="true" ht="12.75" hidden="false" customHeight="false" outlineLevel="0" collapsed="false">
      <c r="C546" s="159"/>
      <c r="D546" s="159"/>
      <c r="E546" s="159"/>
    </row>
    <row r="547" s="20" customFormat="true" ht="12.75" hidden="false" customHeight="false" outlineLevel="0" collapsed="false">
      <c r="C547" s="159"/>
      <c r="D547" s="159"/>
      <c r="E547" s="159"/>
    </row>
    <row r="548" s="20" customFormat="true" ht="12.75" hidden="false" customHeight="false" outlineLevel="0" collapsed="false">
      <c r="C548" s="159"/>
      <c r="D548" s="159"/>
      <c r="E548" s="159"/>
    </row>
    <row r="549" s="20" customFormat="true" ht="12.75" hidden="false" customHeight="false" outlineLevel="0" collapsed="false">
      <c r="C549" s="159"/>
      <c r="D549" s="159"/>
      <c r="E549" s="159"/>
    </row>
    <row r="550" s="20" customFormat="true" ht="12.75" hidden="false" customHeight="false" outlineLevel="0" collapsed="false">
      <c r="C550" s="159"/>
      <c r="D550" s="159"/>
      <c r="E550" s="159"/>
    </row>
    <row r="551" s="20" customFormat="true" ht="12.75" hidden="false" customHeight="false" outlineLevel="0" collapsed="false">
      <c r="C551" s="159"/>
      <c r="D551" s="159"/>
      <c r="E551" s="159"/>
    </row>
    <row r="552" s="20" customFormat="true" ht="12.75" hidden="false" customHeight="false" outlineLevel="0" collapsed="false">
      <c r="C552" s="159"/>
      <c r="D552" s="159"/>
      <c r="E552" s="159"/>
    </row>
    <row r="553" s="20" customFormat="true" ht="12.75" hidden="false" customHeight="false" outlineLevel="0" collapsed="false">
      <c r="C553" s="159"/>
      <c r="D553" s="159"/>
      <c r="E553" s="159"/>
    </row>
    <row r="554" s="20" customFormat="true" ht="12.75" hidden="false" customHeight="false" outlineLevel="0" collapsed="false">
      <c r="C554" s="159"/>
      <c r="D554" s="159"/>
      <c r="E554" s="159"/>
    </row>
    <row r="555" s="20" customFormat="true" ht="12.75" hidden="false" customHeight="false" outlineLevel="0" collapsed="false">
      <c r="C555" s="159"/>
      <c r="D555" s="159"/>
      <c r="E555" s="159"/>
    </row>
    <row r="556" s="20" customFormat="true" ht="12.75" hidden="false" customHeight="false" outlineLevel="0" collapsed="false">
      <c r="C556" s="159"/>
      <c r="D556" s="159"/>
      <c r="E556" s="159"/>
    </row>
    <row r="557" s="20" customFormat="true" ht="12.75" hidden="false" customHeight="false" outlineLevel="0" collapsed="false">
      <c r="C557" s="159"/>
      <c r="D557" s="159"/>
      <c r="E557" s="159"/>
    </row>
    <row r="558" s="20" customFormat="true" ht="12.75" hidden="false" customHeight="false" outlineLevel="0" collapsed="false">
      <c r="C558" s="159"/>
      <c r="D558" s="159"/>
      <c r="E558" s="159"/>
    </row>
    <row r="559" s="20" customFormat="true" ht="12.75" hidden="false" customHeight="false" outlineLevel="0" collapsed="false">
      <c r="C559" s="159"/>
      <c r="D559" s="159"/>
      <c r="E559" s="159"/>
    </row>
    <row r="560" s="20" customFormat="true" ht="12.75" hidden="false" customHeight="false" outlineLevel="0" collapsed="false">
      <c r="C560" s="159"/>
      <c r="D560" s="159"/>
      <c r="E560" s="159"/>
    </row>
    <row r="561" s="20" customFormat="true" ht="12.75" hidden="false" customHeight="false" outlineLevel="0" collapsed="false">
      <c r="C561" s="159"/>
      <c r="D561" s="159"/>
      <c r="E561" s="159"/>
    </row>
    <row r="562" s="20" customFormat="true" ht="12.75" hidden="false" customHeight="false" outlineLevel="0" collapsed="false">
      <c r="C562" s="159"/>
      <c r="D562" s="159"/>
      <c r="E562" s="159"/>
    </row>
    <row r="563" s="20" customFormat="true" ht="12.75" hidden="false" customHeight="false" outlineLevel="0" collapsed="false">
      <c r="C563" s="159"/>
      <c r="D563" s="159"/>
      <c r="E563" s="159"/>
    </row>
    <row r="564" s="20" customFormat="true" ht="12.75" hidden="false" customHeight="false" outlineLevel="0" collapsed="false">
      <c r="C564" s="159"/>
      <c r="D564" s="159"/>
      <c r="E564" s="159"/>
    </row>
    <row r="565" s="20" customFormat="true" ht="12.75" hidden="false" customHeight="false" outlineLevel="0" collapsed="false">
      <c r="C565" s="159"/>
      <c r="D565" s="159"/>
      <c r="E565" s="159"/>
    </row>
    <row r="566" s="20" customFormat="true" ht="12.75" hidden="false" customHeight="false" outlineLevel="0" collapsed="false">
      <c r="C566" s="159"/>
      <c r="D566" s="159"/>
      <c r="E566" s="159"/>
    </row>
  </sheetData>
  <sheetProtection sheet="true" password="dc57" objects="true" scenarios="true"/>
  <mergeCells count="79">
    <mergeCell ref="B2:E2"/>
    <mergeCell ref="B5:E5"/>
    <mergeCell ref="B6:D6"/>
    <mergeCell ref="B7:D7"/>
    <mergeCell ref="B8:D8"/>
    <mergeCell ref="B10:D10"/>
    <mergeCell ref="B11:D11"/>
    <mergeCell ref="B13:E13"/>
    <mergeCell ref="C14:D14"/>
    <mergeCell ref="C15:D15"/>
    <mergeCell ref="B17:E17"/>
    <mergeCell ref="B18:E18"/>
    <mergeCell ref="B19:D19"/>
    <mergeCell ref="B20:D20"/>
    <mergeCell ref="B22:B23"/>
    <mergeCell ref="C22:D22"/>
    <mergeCell ref="E22:E23"/>
    <mergeCell ref="C23:D23"/>
    <mergeCell ref="B24:E24"/>
    <mergeCell ref="C25:D25"/>
    <mergeCell ref="C26:D26"/>
    <mergeCell ref="B28:E28"/>
    <mergeCell ref="B29:E29"/>
    <mergeCell ref="E30:E31"/>
    <mergeCell ref="E33:E37"/>
    <mergeCell ref="B39:D39"/>
    <mergeCell ref="B40:E40"/>
    <mergeCell ref="E41:E42"/>
    <mergeCell ref="B47:E47"/>
    <mergeCell ref="C48:D48"/>
    <mergeCell ref="E48:E67"/>
    <mergeCell ref="C50:D50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B68:C68"/>
    <mergeCell ref="B70:C70"/>
    <mergeCell ref="B72:E72"/>
    <mergeCell ref="E73:E78"/>
    <mergeCell ref="D80:E80"/>
    <mergeCell ref="B81:E81"/>
    <mergeCell ref="B82:C82"/>
    <mergeCell ref="B83:C83"/>
    <mergeCell ref="B85:C85"/>
    <mergeCell ref="D86:E86"/>
    <mergeCell ref="B87:E87"/>
    <mergeCell ref="B88:E88"/>
    <mergeCell ref="E89:E90"/>
    <mergeCell ref="B92:D92"/>
    <mergeCell ref="B93:C93"/>
    <mergeCell ref="B95:E95"/>
    <mergeCell ref="E96:E98"/>
    <mergeCell ref="D102:E102"/>
    <mergeCell ref="B103:E103"/>
    <mergeCell ref="B104:C104"/>
    <mergeCell ref="E104:E108"/>
    <mergeCell ref="B105:C105"/>
    <mergeCell ref="B106:C106"/>
    <mergeCell ref="B107:C107"/>
    <mergeCell ref="B108:C108"/>
    <mergeCell ref="B110:E110"/>
    <mergeCell ref="E111:E112"/>
    <mergeCell ref="B115:C115"/>
    <mergeCell ref="E115:E117"/>
    <mergeCell ref="B116:C116"/>
    <mergeCell ref="B117:C117"/>
  </mergeCells>
  <printOptions headings="false" gridLines="false" gridLinesSet="true" horizontalCentered="true" verticalCentered="false"/>
  <pageMargins left="0.511805555555555" right="0.511805555555555" top="0.629861111111111" bottom="0.629861111111111" header="0.511805555555555" footer="0.315277777777778"/>
  <pageSetup paperSize="9" scale="100" firstPageNumber="0" fitToWidth="1" fitToHeight="2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&amp;CPágina &amp;P de &amp;N</oddFooter>
  </headerFooter>
  <rowBreaks count="1" manualBreakCount="1">
    <brk id="39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H19"/>
  <sheetViews>
    <sheetView showFormulas="false" showGridLines="true" showRowColHeaders="true" showZeros="true" rightToLeft="false" tabSelected="false" showOutlineSymbols="true" defaultGridColor="true" view="normal" topLeftCell="S52" colorId="64" zoomScale="90" zoomScaleNormal="90" zoomScalePageLayoutView="100" workbookViewId="0">
      <selection pane="topLeft" activeCell="K14" activeCellId="0" sqref="K14"/>
    </sheetView>
  </sheetViews>
  <sheetFormatPr defaultColWidth="9.13671875" defaultRowHeight="15" zeroHeight="false" outlineLevelRow="0" outlineLevelCol="0"/>
  <cols>
    <col collapsed="false" customWidth="true" hidden="false" outlineLevel="0" max="1" min="1" style="177" width="5.14"/>
    <col collapsed="false" customWidth="false" hidden="false" outlineLevel="0" max="2" min="2" style="178" width="9.13"/>
    <col collapsed="false" customWidth="true" hidden="false" outlineLevel="0" max="3" min="3" style="179" width="18.85"/>
    <col collapsed="false" customWidth="true" hidden="false" outlineLevel="0" max="4" min="4" style="179" width="16.57"/>
    <col collapsed="false" customWidth="true" hidden="false" outlineLevel="0" max="5" min="5" style="178" width="46.42"/>
    <col collapsed="false" customWidth="true" hidden="false" outlineLevel="0" max="7" min="6" style="180" width="11.71"/>
    <col collapsed="false" customWidth="true" hidden="false" outlineLevel="0" max="8" min="8" style="180" width="24.29"/>
    <col collapsed="false" customWidth="false" hidden="false" outlineLevel="0" max="1024" min="9" style="177" width="9.13"/>
  </cols>
  <sheetData>
    <row r="1" customFormat="false" ht="15" hidden="false" customHeight="false" outlineLevel="0" collapsed="false">
      <c r="D1" s="181"/>
    </row>
    <row r="2" customFormat="false" ht="90" hidden="false" customHeight="true" outlineLevel="0" collapsed="false">
      <c r="B2" s="182" t="s">
        <v>206</v>
      </c>
      <c r="C2" s="182"/>
      <c r="D2" s="182"/>
      <c r="E2" s="182"/>
      <c r="F2" s="182"/>
      <c r="G2" s="182"/>
      <c r="H2" s="182"/>
    </row>
    <row r="3" customFormat="false" ht="90" hidden="false" customHeight="true" outlineLevel="0" collapsed="false">
      <c r="B3" s="183" t="s">
        <v>207</v>
      </c>
      <c r="C3" s="183" t="s">
        <v>208</v>
      </c>
      <c r="D3" s="183" t="s">
        <v>209</v>
      </c>
      <c r="E3" s="183" t="s">
        <v>1</v>
      </c>
      <c r="F3" s="183" t="s">
        <v>210</v>
      </c>
      <c r="G3" s="183" t="s">
        <v>211</v>
      </c>
      <c r="H3" s="183" t="s">
        <v>212</v>
      </c>
    </row>
    <row r="4" customFormat="false" ht="147.55" hidden="false" customHeight="false" outlineLevel="0" collapsed="false">
      <c r="B4" s="184" t="n">
        <v>1</v>
      </c>
      <c r="C4" s="185" t="s">
        <v>213</v>
      </c>
      <c r="D4" s="185" t="s">
        <v>214</v>
      </c>
      <c r="E4" s="186" t="s">
        <v>215</v>
      </c>
      <c r="F4" s="187"/>
      <c r="G4" s="188" t="n">
        <f aca="false">F4*2</f>
        <v>0</v>
      </c>
      <c r="H4" s="188" t="n">
        <f aca="false">G4/12</f>
        <v>0</v>
      </c>
    </row>
    <row r="5" customFormat="false" ht="46.4" hidden="false" customHeight="false" outlineLevel="0" collapsed="false">
      <c r="B5" s="184" t="n">
        <v>2</v>
      </c>
      <c r="C5" s="185" t="s">
        <v>213</v>
      </c>
      <c r="D5" s="185" t="s">
        <v>216</v>
      </c>
      <c r="E5" s="186" t="s">
        <v>217</v>
      </c>
      <c r="F5" s="187"/>
      <c r="G5" s="188" t="n">
        <f aca="false">F5*2</f>
        <v>0</v>
      </c>
      <c r="H5" s="188" t="n">
        <f aca="false">G5/12</f>
        <v>0</v>
      </c>
    </row>
    <row r="6" customFormat="false" ht="35.65" hidden="false" customHeight="false" outlineLevel="0" collapsed="false">
      <c r="B6" s="184" t="n">
        <v>3</v>
      </c>
      <c r="C6" s="186" t="s">
        <v>213</v>
      </c>
      <c r="D6" s="186" t="s">
        <v>218</v>
      </c>
      <c r="E6" s="186" t="s">
        <v>219</v>
      </c>
      <c r="F6" s="187"/>
      <c r="G6" s="188" t="n">
        <f aca="false">F6*2</f>
        <v>0</v>
      </c>
      <c r="H6" s="188" t="n">
        <f aca="false">G6/12</f>
        <v>0</v>
      </c>
    </row>
    <row r="7" customFormat="false" ht="35.65" hidden="false" customHeight="false" outlineLevel="0" collapsed="false">
      <c r="B7" s="184" t="n">
        <v>4</v>
      </c>
      <c r="C7" s="185" t="s">
        <v>220</v>
      </c>
      <c r="D7" s="185" t="s">
        <v>221</v>
      </c>
      <c r="E7" s="186" t="s">
        <v>222</v>
      </c>
      <c r="F7" s="187"/>
      <c r="G7" s="188" t="n">
        <f aca="false">F7*2</f>
        <v>0</v>
      </c>
      <c r="H7" s="188" t="n">
        <f aca="false">G7/12</f>
        <v>0</v>
      </c>
    </row>
    <row r="8" customFormat="false" ht="35.65" hidden="false" customHeight="false" outlineLevel="0" collapsed="false">
      <c r="B8" s="184" t="n">
        <v>5</v>
      </c>
      <c r="C8" s="185" t="s">
        <v>220</v>
      </c>
      <c r="D8" s="185" t="s">
        <v>223</v>
      </c>
      <c r="E8" s="185" t="s">
        <v>224</v>
      </c>
      <c r="F8" s="187"/>
      <c r="G8" s="188" t="n">
        <f aca="false">F8*2</f>
        <v>0</v>
      </c>
      <c r="H8" s="188" t="n">
        <f aca="false">G8/12</f>
        <v>0</v>
      </c>
    </row>
    <row r="9" customFormat="false" ht="15" hidden="false" customHeight="true" outlineLevel="0" collapsed="false">
      <c r="B9" s="189" t="s">
        <v>225</v>
      </c>
      <c r="C9" s="189"/>
      <c r="D9" s="189"/>
      <c r="E9" s="189"/>
      <c r="F9" s="190" t="n">
        <f aca="false">SUM(F4:F8)</f>
        <v>0</v>
      </c>
      <c r="G9" s="190" t="n">
        <f aca="false">SUM(G4:G8)</f>
        <v>0</v>
      </c>
      <c r="H9" s="190" t="n">
        <f aca="false">SUM(H4:H8)</f>
        <v>0</v>
      </c>
    </row>
    <row r="10" customFormat="false" ht="15" hidden="false" customHeight="false" outlineLevel="0" collapsed="false">
      <c r="B10" s="191"/>
      <c r="C10" s="191"/>
      <c r="D10" s="191"/>
      <c r="E10" s="192"/>
      <c r="F10" s="193"/>
      <c r="G10" s="193"/>
      <c r="H10" s="193"/>
    </row>
    <row r="11" customFormat="false" ht="84.75" hidden="false" customHeight="true" outlineLevel="0" collapsed="false">
      <c r="B11" s="182" t="s">
        <v>226</v>
      </c>
      <c r="C11" s="182"/>
      <c r="D11" s="182"/>
      <c r="E11" s="182"/>
      <c r="F11" s="182"/>
      <c r="G11" s="182"/>
      <c r="H11" s="182"/>
    </row>
    <row r="12" customFormat="false" ht="75" hidden="false" customHeight="false" outlineLevel="0" collapsed="false">
      <c r="B12" s="183" t="s">
        <v>207</v>
      </c>
      <c r="C12" s="183" t="s">
        <v>208</v>
      </c>
      <c r="D12" s="183" t="s">
        <v>209</v>
      </c>
      <c r="E12" s="183" t="s">
        <v>1</v>
      </c>
      <c r="F12" s="183" t="s">
        <v>210</v>
      </c>
      <c r="G12" s="183" t="s">
        <v>211</v>
      </c>
      <c r="H12" s="183" t="s">
        <v>212</v>
      </c>
    </row>
    <row r="13" customFormat="false" ht="46.4" hidden="false" customHeight="false" outlineLevel="0" collapsed="false">
      <c r="B13" s="184" t="n">
        <v>1</v>
      </c>
      <c r="C13" s="185" t="s">
        <v>213</v>
      </c>
      <c r="D13" s="185" t="s">
        <v>227</v>
      </c>
      <c r="E13" s="185" t="s">
        <v>228</v>
      </c>
      <c r="F13" s="187"/>
      <c r="G13" s="188" t="n">
        <f aca="false">F13*2</f>
        <v>0</v>
      </c>
      <c r="H13" s="188" t="n">
        <f aca="false">G13/12</f>
        <v>0</v>
      </c>
    </row>
    <row r="14" customFormat="false" ht="91.2" hidden="false" customHeight="false" outlineLevel="0" collapsed="false">
      <c r="B14" s="184" t="n">
        <v>2</v>
      </c>
      <c r="C14" s="185" t="s">
        <v>229</v>
      </c>
      <c r="D14" s="185" t="s">
        <v>230</v>
      </c>
      <c r="E14" s="186" t="s">
        <v>231</v>
      </c>
      <c r="F14" s="187"/>
      <c r="G14" s="188" t="n">
        <f aca="false">F14*2</f>
        <v>0</v>
      </c>
      <c r="H14" s="188" t="n">
        <f aca="false">G14/12</f>
        <v>0</v>
      </c>
    </row>
    <row r="15" customFormat="false" ht="35.65" hidden="false" customHeight="false" outlineLevel="0" collapsed="false">
      <c r="B15" s="184" t="n">
        <v>3</v>
      </c>
      <c r="C15" s="185" t="s">
        <v>220</v>
      </c>
      <c r="D15" s="185" t="s">
        <v>232</v>
      </c>
      <c r="E15" s="186" t="s">
        <v>233</v>
      </c>
      <c r="F15" s="187"/>
      <c r="G15" s="188" t="n">
        <f aca="false">F15*2</f>
        <v>0</v>
      </c>
      <c r="H15" s="188" t="n">
        <f aca="false">G15/12</f>
        <v>0</v>
      </c>
    </row>
    <row r="16" customFormat="false" ht="35.65" hidden="false" customHeight="false" outlineLevel="0" collapsed="false">
      <c r="B16" s="184" t="n">
        <v>4</v>
      </c>
      <c r="C16" s="185" t="s">
        <v>234</v>
      </c>
      <c r="D16" s="185" t="s">
        <v>235</v>
      </c>
      <c r="E16" s="185" t="s">
        <v>236</v>
      </c>
      <c r="F16" s="187"/>
      <c r="G16" s="188" t="n">
        <f aca="false">F16*2</f>
        <v>0</v>
      </c>
      <c r="H16" s="188" t="n">
        <f aca="false">G16/12</f>
        <v>0</v>
      </c>
    </row>
    <row r="17" customFormat="false" ht="68.8" hidden="false" customHeight="false" outlineLevel="0" collapsed="false">
      <c r="B17" s="184" t="n">
        <v>5</v>
      </c>
      <c r="C17" s="185" t="s">
        <v>229</v>
      </c>
      <c r="D17" s="185" t="s">
        <v>237</v>
      </c>
      <c r="E17" s="186" t="s">
        <v>238</v>
      </c>
      <c r="F17" s="187"/>
      <c r="G17" s="188" t="n">
        <f aca="false">F17*2</f>
        <v>0</v>
      </c>
      <c r="H17" s="188" t="n">
        <f aca="false">G17/12</f>
        <v>0</v>
      </c>
    </row>
    <row r="18" customFormat="false" ht="35.65" hidden="false" customHeight="false" outlineLevel="0" collapsed="false">
      <c r="B18" s="184" t="n">
        <v>6</v>
      </c>
      <c r="C18" s="185" t="s">
        <v>229</v>
      </c>
      <c r="D18" s="185" t="s">
        <v>239</v>
      </c>
      <c r="E18" s="186" t="s">
        <v>240</v>
      </c>
      <c r="F18" s="187"/>
      <c r="G18" s="188" t="n">
        <f aca="false">F18*2</f>
        <v>0</v>
      </c>
      <c r="H18" s="188" t="n">
        <f aca="false">G18/12</f>
        <v>0</v>
      </c>
    </row>
    <row r="19" customFormat="false" ht="24.95" hidden="false" customHeight="true" outlineLevel="0" collapsed="false">
      <c r="B19" s="189" t="s">
        <v>225</v>
      </c>
      <c r="C19" s="189"/>
      <c r="D19" s="189"/>
      <c r="E19" s="189"/>
      <c r="F19" s="190" t="n">
        <f aca="false">SUM(F13:F18)</f>
        <v>0</v>
      </c>
      <c r="G19" s="190" t="n">
        <f aca="false">SUM(G13:G18)</f>
        <v>0</v>
      </c>
      <c r="H19" s="190" t="n">
        <f aca="false">SUM(H13:H18)</f>
        <v>0</v>
      </c>
    </row>
  </sheetData>
  <sheetProtection sheet="true" password="dc57" objects="true" scenarios="true"/>
  <mergeCells count="4">
    <mergeCell ref="B2:H2"/>
    <mergeCell ref="B9:E9"/>
    <mergeCell ref="B11:H11"/>
    <mergeCell ref="B19:E19"/>
  </mergeCells>
  <printOptions headings="false" gridLines="false" gridLinesSet="true" horizontalCentered="true" verticalCentered="false"/>
  <pageMargins left="0.511805555555555" right="0.511805555555555" top="0.984722222222222" bottom="0.788194444444444" header="0.511805555555555" footer="0.315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&amp;C&amp;12&amp;A</oddHeader>
    <oddFooter>&amp;C&amp;12Página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</TotalTime>
  <Application>LibreOffice/7.0.3.1$Windows_X86_64 LibreOffice_project/d7547858d014d4cf69878db179d326fc3483e082</Application>
  <Company>SITRAN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2006-05-11T23:36:39Z</dcterms:created>
  <dc:creator>Administrador</dc:creator>
  <dc:description/>
  <dc:language>pt-BR</dc:language>
  <cp:lastModifiedBy/>
  <cp:lastPrinted>2022-12-08T01:42:57Z</cp:lastPrinted>
  <dcterms:modified xsi:type="dcterms:W3CDTF">2023-02-23T13:14:44Z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ompany">
    <vt:lpwstr>SITRAN</vt:lpwstr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